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filterPrivacy="1" codeName="ThisWorkbook"/>
  <xr:revisionPtr revIDLastSave="0" documentId="8_{7ABBB30B-37F7-3B4F-AF4A-EF81F280BD3D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Summary" sheetId="5" r:id="rId1"/>
    <sheet name="Overall" sheetId="1" r:id="rId2"/>
    <sheet name="Voting blocs" sheetId="4" r:id="rId3"/>
    <sheet name="Policy area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2" l="1"/>
  <c r="K38" i="2"/>
  <c r="J38" i="2"/>
  <c r="L16" i="2"/>
  <c r="L33" i="2"/>
  <c r="L117" i="1"/>
  <c r="N117" i="1" l="1"/>
  <c r="M117" i="1"/>
  <c r="K117" i="1"/>
  <c r="J117" i="1"/>
  <c r="I117" i="1"/>
  <c r="H117" i="1"/>
  <c r="G117" i="1"/>
  <c r="F117" i="1"/>
  <c r="I69" i="1" l="1"/>
  <c r="J69" i="1"/>
  <c r="K69" i="1"/>
  <c r="L69" i="1"/>
  <c r="M69" i="1"/>
  <c r="N69" i="1"/>
  <c r="G69" i="1"/>
  <c r="H69" i="1"/>
  <c r="F69" i="1"/>
  <c r="L22" i="2" l="1"/>
  <c r="L23" i="2"/>
  <c r="L24" i="2"/>
  <c r="L25" i="2"/>
  <c r="L26" i="2"/>
  <c r="L27" i="2"/>
  <c r="L28" i="2"/>
  <c r="L29" i="2"/>
  <c r="L30" i="2"/>
  <c r="L31" i="2"/>
  <c r="L32" i="2"/>
  <c r="L21" i="2"/>
  <c r="L5" i="2"/>
  <c r="L6" i="2"/>
  <c r="L7" i="2"/>
  <c r="L8" i="2"/>
  <c r="L9" i="2"/>
  <c r="L10" i="2"/>
  <c r="L11" i="2"/>
  <c r="L12" i="2"/>
  <c r="L13" i="2"/>
  <c r="L14" i="2"/>
  <c r="L15" i="2"/>
  <c r="L4" i="2"/>
  <c r="F11" i="4" l="1"/>
  <c r="C11" i="4"/>
  <c r="F5" i="4"/>
  <c r="C5" i="4"/>
  <c r="J33" i="2" l="1"/>
  <c r="K33" i="2"/>
  <c r="E33" i="2"/>
  <c r="F33" i="2"/>
  <c r="G33" i="2"/>
  <c r="H33" i="2"/>
  <c r="D33" i="2"/>
  <c r="C33" i="2"/>
  <c r="I33" i="2"/>
  <c r="K16" i="2" l="1"/>
  <c r="J16" i="2"/>
  <c r="I16" i="2"/>
  <c r="H16" i="2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<sst xmlns="http://schemas.openxmlformats.org/spreadsheetml/2006/main" count="493" uniqueCount="171">
  <si>
    <t>08/06/2009 - 25/05/2014</t>
  </si>
  <si>
    <t>Date</t>
  </si>
  <si>
    <t>Against</t>
  </si>
  <si>
    <t>Abstention</t>
  </si>
  <si>
    <t>Didn't vote</t>
  </si>
  <si>
    <t>26/05/2014 - 27/05/2019</t>
  </si>
  <si>
    <t>2-group</t>
  </si>
  <si>
    <t>3-group</t>
  </si>
  <si>
    <t>Nr.</t>
  </si>
  <si>
    <t>Agriculture</t>
  </si>
  <si>
    <t>Fisheries</t>
  </si>
  <si>
    <t>SUM</t>
  </si>
  <si>
    <t xml:space="preserve">SUM </t>
  </si>
  <si>
    <t>Highest value (country code)</t>
  </si>
  <si>
    <t>Lowest value (country code)</t>
  </si>
  <si>
    <t>France</t>
  </si>
  <si>
    <t>Germany</t>
  </si>
  <si>
    <t>Poland</t>
  </si>
  <si>
    <t>FRA-GER</t>
  </si>
  <si>
    <t>FRA-POL</t>
  </si>
  <si>
    <t>GER-POL</t>
  </si>
  <si>
    <t>FRA-GER-POL</t>
  </si>
  <si>
    <t>* only 'Against' and 'Abstention'. DV doesn't count.</t>
  </si>
  <si>
    <t>W3 average*</t>
  </si>
  <si>
    <t>2er bloc</t>
  </si>
  <si>
    <t>-</t>
  </si>
  <si>
    <t>2013/0409 (COD)</t>
  </si>
  <si>
    <t>2016/0130 (COD)</t>
  </si>
  <si>
    <t>2018/0012 (COD)</t>
  </si>
  <si>
    <t>Total number of votes (all policy areas, all Council configurations): 675</t>
  </si>
  <si>
    <t>Total number of votes (all policy areas, all Council configurations): 431</t>
  </si>
  <si>
    <t>Total number: 675</t>
  </si>
  <si>
    <t>Total number: 431</t>
  </si>
  <si>
    <t>Internal market &amp; Consumer Affairs</t>
  </si>
  <si>
    <t>Culture &amp; Education &amp; Youth</t>
  </si>
  <si>
    <t>Economy</t>
  </si>
  <si>
    <t>Employment &amp; Social policy</t>
  </si>
  <si>
    <t>Energy &amp; Industry &amp; Research &amp; Space</t>
  </si>
  <si>
    <t>Environment &amp; Health</t>
  </si>
  <si>
    <t>Finances</t>
  </si>
  <si>
    <t>Foreign Affairs</t>
  </si>
  <si>
    <t>Justice and Home Affairs &amp; Institutional</t>
  </si>
  <si>
    <t>Telecommunications &amp; Transport</t>
  </si>
  <si>
    <t>Agriculture and Fisheries</t>
  </si>
  <si>
    <t>2011/0231 (COD)</t>
  </si>
  <si>
    <t>2012/0260 (COD)</t>
  </si>
  <si>
    <t>Transport, Telecommunications and Energy</t>
  </si>
  <si>
    <t>2008/0267 (COD)</t>
  </si>
  <si>
    <t>General Affairs</t>
  </si>
  <si>
    <t>2008/0194 (COD)</t>
  </si>
  <si>
    <t>2008/0182 (COD)</t>
  </si>
  <si>
    <t>Competitiveness</t>
  </si>
  <si>
    <t>Education, Youth and Culture</t>
  </si>
  <si>
    <t>2007/0286 (COD)</t>
  </si>
  <si>
    <t>Employment, Social Policy, Health and Consumer Affairs</t>
  </si>
  <si>
    <t>2008/0192 (COD)</t>
  </si>
  <si>
    <t>2009/0096 (COD)</t>
  </si>
  <si>
    <t>2009/0091 (COD)</t>
  </si>
  <si>
    <t>Environment</t>
  </si>
  <si>
    <t>2008/0002 (COD)</t>
  </si>
  <si>
    <t>2009/0105 (COD)</t>
  </si>
  <si>
    <t>Justice and Home Affairs</t>
  </si>
  <si>
    <t>2008/0211 (COD)</t>
  </si>
  <si>
    <t>2009/0107 (COD)</t>
  </si>
  <si>
    <t>2007/0152 (COD)</t>
  </si>
  <si>
    <t>Economic and Financial Affairs</t>
  </si>
  <si>
    <t>2010/0041 (COD)</t>
  </si>
  <si>
    <t>2010/0067 (CNS)</t>
  </si>
  <si>
    <t>2009/0054 (COD)</t>
  </si>
  <si>
    <t>2008/0237 (COD)</t>
  </si>
  <si>
    <t>2009/0035 (COD)</t>
  </si>
  <si>
    <t>2010/0325 (COD)</t>
  </si>
  <si>
    <t>2010/0133 (COD)</t>
  </si>
  <si>
    <t>2010/0254 (COD)</t>
  </si>
  <si>
    <t>2011/0135 (COD)</t>
  </si>
  <si>
    <t>2011/0434 (COD)</t>
  </si>
  <si>
    <t>2011/0190 (COD)</t>
  </si>
  <si>
    <t>2010/0253 (COD)</t>
  </si>
  <si>
    <t>2011/0373 (COD)</t>
  </si>
  <si>
    <t>2011/0374 (COD)</t>
  </si>
  <si>
    <t>2011/0156 (COD)</t>
  </si>
  <si>
    <t>2011/0152 (COD)</t>
  </si>
  <si>
    <t>2010/0273 (COD)</t>
  </si>
  <si>
    <t>2012/0055 (COD)</t>
  </si>
  <si>
    <t>2011/0196 (COD)</t>
  </si>
  <si>
    <t>2012/0261 (COD)</t>
  </si>
  <si>
    <t>2012/0250 (COD)</t>
  </si>
  <si>
    <t>2011/0138 (COD)</t>
  </si>
  <si>
    <t>2012/0343 (COD)</t>
  </si>
  <si>
    <t>2011/0461 (COD)</t>
  </si>
  <si>
    <t>2011/0269 (COD)</t>
  </si>
  <si>
    <t>2011/0281 (COD)</t>
  </si>
  <si>
    <t>2011/0449 (COD)</t>
  </si>
  <si>
    <t>2012/0036 (COD)</t>
  </si>
  <si>
    <t>2012/0186 (COD)</t>
  </si>
  <si>
    <t>2013/0213 (COD)</t>
  </si>
  <si>
    <t>2006/0132 (COD)</t>
  </si>
  <si>
    <t>2009/0028 (COD)</t>
  </si>
  <si>
    <t>2008/0247 (COD)</t>
  </si>
  <si>
    <t>2010/0183 (COD)</t>
  </si>
  <si>
    <t>2008/0098 (COD)</t>
  </si>
  <si>
    <t>2008/0142 (COD)</t>
  </si>
  <si>
    <t>2012/0337 (COD)</t>
  </si>
  <si>
    <t>2012/0202 (COD)</t>
  </si>
  <si>
    <t>2010/0210 (COD)</t>
  </si>
  <si>
    <t>2012/0366 (COD)</t>
  </si>
  <si>
    <t>2012/0328 (COD)</t>
  </si>
  <si>
    <t>2011/0429 (COD)</t>
  </si>
  <si>
    <t>2012/0180 (COD)</t>
  </si>
  <si>
    <t>GER</t>
  </si>
  <si>
    <t>POL</t>
  </si>
  <si>
    <t>GER (8)</t>
  </si>
  <si>
    <t>FRA+GER+POL</t>
  </si>
  <si>
    <t>FRA</t>
  </si>
  <si>
    <t>FRA+POL</t>
  </si>
  <si>
    <t>FRA (11)</t>
  </si>
  <si>
    <t>Meeting ID</t>
  </si>
  <si>
    <t>Configuration</t>
  </si>
  <si>
    <t>Policy area</t>
  </si>
  <si>
    <t>Procedure ID</t>
  </si>
  <si>
    <t>2015/0028 (COD)</t>
  </si>
  <si>
    <t>2017/0350 COD</t>
  </si>
  <si>
    <t>2013/0016 (COD)</t>
  </si>
  <si>
    <t>2013/0307 (COD)</t>
  </si>
  <si>
    <t>2013/0185 (COD)</t>
  </si>
  <si>
    <t>2014/0032 (COD)</t>
  </si>
  <si>
    <t>2016/0014 (COD)</t>
  </si>
  <si>
    <t>2016/0389 (COD)</t>
  </si>
  <si>
    <t>2018/0220 (COD)</t>
  </si>
  <si>
    <t>2016/0378(COD)</t>
  </si>
  <si>
    <t>2018/0130(COD)</t>
  </si>
  <si>
    <t>2012/0193(COD)</t>
  </si>
  <si>
    <t>2016/0414 (COD)</t>
  </si>
  <si>
    <t>2013/0410 (COD)</t>
  </si>
  <si>
    <t>2013/0403 (COD)</t>
  </si>
  <si>
    <t>2016/0171 (COD)</t>
  </si>
  <si>
    <t>2013/0224 (COD)</t>
  </si>
  <si>
    <t>2013/0014 (COD)</t>
  </si>
  <si>
    <t>2013/0015 (COD)</t>
  </si>
  <si>
    <t>2014/0002 (COD)</t>
  </si>
  <si>
    <t>2016/0023(COD)</t>
  </si>
  <si>
    <t>2016/0308(COD)</t>
  </si>
  <si>
    <t>2015/0148 (COD)</t>
  </si>
  <si>
    <t>2017/0163 COD</t>
  </si>
  <si>
    <t>2016/0231 (COD)</t>
  </si>
  <si>
    <t>2015/0277 (COD)</t>
  </si>
  <si>
    <t>2017/0102 (COD)</t>
  </si>
  <si>
    <t>2016/0060 (CNS)</t>
  </si>
  <si>
    <t>2016/0059 (CNS)</t>
  </si>
  <si>
    <t>2013/0255 (APP)</t>
  </si>
  <si>
    <t>2014/0011 (COD)</t>
  </si>
  <si>
    <t>2013/0443 (COD)</t>
  </si>
  <si>
    <t>2015/0269 (COD)</t>
  </si>
  <si>
    <t>2016/0230 (COD)</t>
  </si>
  <si>
    <t>2016/0070 (COD)</t>
  </si>
  <si>
    <t>GER+POL</t>
  </si>
  <si>
    <t>POL (6)</t>
  </si>
  <si>
    <t>FRA+GER</t>
  </si>
  <si>
    <t>FRA (12)</t>
  </si>
  <si>
    <t>Weimar3 countries</t>
  </si>
  <si>
    <t>2009-2019 AVG (%)</t>
  </si>
  <si>
    <t>2009-2014 AVG (%)</t>
  </si>
  <si>
    <t>2014-2019 AVG (%)</t>
  </si>
  <si>
    <t>Table of contents</t>
  </si>
  <si>
    <t>Overall</t>
  </si>
  <si>
    <t>Voting blocs</t>
  </si>
  <si>
    <t>Policy areas</t>
  </si>
  <si>
    <t>Minilateral Cooperation in the EU Internal Cohesion, Group Dynamics, and Voting Behaviour of Selected State Blocks</t>
  </si>
  <si>
    <t>Reference</t>
  </si>
  <si>
    <t xml:space="preserve">INSTITUTE FOR FOREIGN AFFAIRS AND TRADE, 2021. Minilateral voting database. Available from https://kki.hu/en/ivf-minilateralism/#related-publications </t>
  </si>
  <si>
    <t>WEIMAR3 SYNCHRONOUS OPPOSITION 2009-2019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</si>
</sst>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5" xfId="0" applyFont="1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5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4" xfId="0" applyBorder="1"/>
    <xf numFmtId="0" fontId="0" fillId="0" borderId="17" xfId="0" applyBorder="1"/>
    <xf numFmtId="0" fontId="2" fillId="0" borderId="17" xfId="0" applyFont="1" applyBorder="1"/>
    <xf numFmtId="0" fontId="2" fillId="0" borderId="1" xfId="0" applyFont="1" applyBorder="1" applyAlignment="1">
      <alignment horizontal="center"/>
    </xf>
    <xf numFmtId="0" fontId="0" fillId="0" borderId="20" xfId="0" applyBorder="1"/>
    <xf numFmtId="0" fontId="0" fillId="0" borderId="7" xfId="0" applyBorder="1"/>
    <xf numFmtId="0" fontId="7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0" borderId="0" xfId="0" applyFill="1"/>
    <xf numFmtId="0" fontId="0" fillId="0" borderId="15" xfId="0" applyBorder="1"/>
    <xf numFmtId="0" fontId="0" fillId="0" borderId="16" xfId="0" applyBorder="1"/>
    <xf numFmtId="0" fontId="0" fillId="0" borderId="14" xfId="0" applyFill="1" applyBorder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4" xfId="0" applyBorder="1"/>
    <xf numFmtId="0" fontId="0" fillId="0" borderId="2" xfId="0" applyBorder="1"/>
    <xf numFmtId="0" fontId="0" fillId="2" borderId="6" xfId="0" applyFill="1" applyBorder="1"/>
    <xf numFmtId="14" fontId="0" fillId="0" borderId="0" xfId="0" applyNumberFormat="1"/>
    <xf numFmtId="0" fontId="0" fillId="0" borderId="0" xfId="0" quotePrefix="1"/>
    <xf numFmtId="0" fontId="0" fillId="0" borderId="6" xfId="0" quotePrefix="1" applyBorder="1"/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quotePrefix="1" applyFill="1"/>
    <xf numFmtId="0" fontId="8" fillId="2" borderId="0" xfId="0" applyFont="1" applyFill="1"/>
    <xf numFmtId="14" fontId="1" fillId="0" borderId="0" xfId="0" applyNumberFormat="1" applyFont="1" applyFill="1"/>
    <xf numFmtId="0" fontId="1" fillId="0" borderId="0" xfId="0" applyFont="1" applyFill="1"/>
    <xf numFmtId="0" fontId="1" fillId="0" borderId="6" xfId="0" applyFont="1" applyFill="1" applyBorder="1"/>
    <xf numFmtId="14" fontId="0" fillId="0" borderId="0" xfId="0" applyNumberFormat="1" applyFill="1"/>
    <xf numFmtId="0" fontId="0" fillId="0" borderId="0" xfId="0" quotePrefix="1" applyFill="1"/>
    <xf numFmtId="0" fontId="8" fillId="0" borderId="5" xfId="0" applyFont="1" applyFill="1" applyBorder="1"/>
    <xf numFmtId="0" fontId="8" fillId="0" borderId="0" xfId="0" applyFont="1" applyFill="1"/>
    <xf numFmtId="0" fontId="8" fillId="0" borderId="6" xfId="0" applyFont="1" applyFill="1" applyBorder="1"/>
    <xf numFmtId="0" fontId="0" fillId="0" borderId="6" xfId="0" quotePrefix="1" applyFill="1" applyBorder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4" fontId="8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0" fontId="1" fillId="0" borderId="17" xfId="0" applyFont="1" applyBorder="1"/>
    <xf numFmtId="14" fontId="0" fillId="2" borderId="0" xfId="0" applyNumberFormat="1" applyFill="1"/>
    <xf numFmtId="0" fontId="0" fillId="0" borderId="26" xfId="0" applyBorder="1"/>
    <xf numFmtId="0" fontId="2" fillId="0" borderId="7" xfId="0" applyFont="1" applyBorder="1"/>
    <xf numFmtId="0" fontId="2" fillId="0" borderId="27" xfId="0" applyFont="1" applyBorder="1"/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/>
    <xf numFmtId="0" fontId="0" fillId="3" borderId="0" xfId="0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9" fillId="3" borderId="0" xfId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00FFFF"/>
      <color rgb="FFA5002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10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999EE802-B171-45E0-82A6-8F0FE817B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A2B2-77B3-4A37-A243-06C88D05E4F5}">
  <sheetPr codeName="Munka4"/>
  <dimension ref="A1:O22"/>
  <sheetViews>
    <sheetView tabSelected="1" workbookViewId="0">
      <selection activeCell="Q12" sqref="Q12"/>
    </sheetView>
  </sheetViews>
  <sheetFormatPr baseColWidth="10" defaultColWidth="8.83203125" defaultRowHeight="15" x14ac:dyDescent="0.2"/>
  <sheetData>
    <row r="1" spans="1:15" x14ac:dyDescent="0.2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5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x14ac:dyDescent="0.2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pans="1:15" x14ac:dyDescent="0.2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5" ht="16" x14ac:dyDescent="0.2">
      <c r="A12" s="73" t="s">
        <v>170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x14ac:dyDescent="0.2">
      <c r="A13" s="74" t="s">
        <v>167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x14ac:dyDescent="0.2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15" x14ac:dyDescent="0.2">
      <c r="A15" s="74" t="s">
        <v>168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x14ac:dyDescent="0.2">
      <c r="A16" s="72" t="s">
        <v>169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spans="1:15" x14ac:dyDescent="0.2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x14ac:dyDescent="0.2">
      <c r="A19" s="74" t="s">
        <v>163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5" x14ac:dyDescent="0.2">
      <c r="A20" s="75" t="s">
        <v>164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1:15" x14ac:dyDescent="0.2">
      <c r="A21" s="75" t="s">
        <v>165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5" x14ac:dyDescent="0.2">
      <c r="A22" s="75" t="s">
        <v>166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</sheetData>
  <hyperlinks>
    <hyperlink ref="A20" location="'Overall'!A1" display="Overall" xr:uid="{9B5BB61D-43E5-4465-BAA6-8DD6147F07AB}"/>
    <hyperlink ref="A21" location="'Voting blocs'!A1" display="Voting blocs" xr:uid="{85C2A0E8-AC61-4EC7-BE94-E784C0A1EC6E}"/>
    <hyperlink ref="A22" location="'Policy areas'!A1" display="Policy areas" xr:uid="{8F15BD46-D8F5-4DE4-8D77-354E8A6160E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Q117"/>
  <sheetViews>
    <sheetView zoomScale="80" zoomScaleNormal="80" workbookViewId="0">
      <selection activeCell="H83" sqref="H83"/>
    </sheetView>
  </sheetViews>
  <sheetFormatPr baseColWidth="10" defaultColWidth="8.83203125" defaultRowHeight="15" x14ac:dyDescent="0.2"/>
  <cols>
    <col min="1" max="1" width="12" bestFit="1" customWidth="1"/>
    <col min="2" max="2" width="14.33203125" bestFit="1" customWidth="1"/>
    <col min="3" max="3" width="18" customWidth="1"/>
    <col min="4" max="4" width="12" customWidth="1"/>
    <col min="5" max="5" width="16.83203125" bestFit="1" customWidth="1"/>
    <col min="6" max="6" width="6.83203125" bestFit="1" customWidth="1"/>
    <col min="7" max="7" width="10.5" bestFit="1" customWidth="1"/>
    <col min="8" max="8" width="9.83203125" bestFit="1" customWidth="1"/>
    <col min="9" max="9" width="7.33203125" bestFit="1" customWidth="1"/>
    <col min="10" max="10" width="10.5" bestFit="1" customWidth="1"/>
    <col min="11" max="11" width="9.83203125" bestFit="1" customWidth="1"/>
    <col min="12" max="12" width="7" bestFit="1" customWidth="1"/>
    <col min="13" max="13" width="10.5" bestFit="1" customWidth="1"/>
    <col min="14" max="14" width="10" bestFit="1" customWidth="1"/>
    <col min="17" max="17" width="9.6640625" bestFit="1" customWidth="1"/>
    <col min="19" max="19" width="9.6640625" bestFit="1" customWidth="1"/>
    <col min="20" max="20" width="9.83203125" bestFit="1" customWidth="1"/>
    <col min="21" max="21" width="6.83203125" bestFit="1" customWidth="1"/>
    <col min="22" max="22" width="9.6640625" bestFit="1" customWidth="1"/>
    <col min="23" max="23" width="11.33203125" customWidth="1"/>
    <col min="24" max="24" width="6.83203125" bestFit="1" customWidth="1"/>
    <col min="26" max="26" width="11" customWidth="1"/>
    <col min="28" max="28" width="9.6640625" bestFit="1" customWidth="1"/>
    <col min="29" max="29" width="10.33203125" customWidth="1"/>
    <col min="31" max="31" width="9.6640625" bestFit="1" customWidth="1"/>
    <col min="32" max="32" width="9.83203125" bestFit="1" customWidth="1"/>
    <col min="33" max="33" width="6.83203125" bestFit="1" customWidth="1"/>
    <col min="38" max="38" width="9.83203125" bestFit="1" customWidth="1"/>
  </cols>
  <sheetData>
    <row r="1" spans="1:17" ht="19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</row>
    <row r="2" spans="1:17" ht="16" x14ac:dyDescent="0.2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7" ht="16" x14ac:dyDescent="0.2">
      <c r="A3" s="65" t="s">
        <v>1</v>
      </c>
      <c r="B3" s="65" t="s">
        <v>116</v>
      </c>
      <c r="C3" s="65" t="s">
        <v>117</v>
      </c>
      <c r="D3" s="65" t="s">
        <v>118</v>
      </c>
      <c r="E3" s="66" t="s">
        <v>119</v>
      </c>
      <c r="F3" s="80" t="s">
        <v>159</v>
      </c>
      <c r="G3" s="80"/>
      <c r="H3" s="80"/>
      <c r="I3" s="80"/>
      <c r="J3" s="80"/>
      <c r="K3" s="80"/>
      <c r="L3" s="78"/>
      <c r="M3" s="78"/>
      <c r="N3" s="79"/>
    </row>
    <row r="4" spans="1:17" x14ac:dyDescent="0.2">
      <c r="A4" s="3"/>
      <c r="B4" s="14"/>
      <c r="C4" s="14"/>
      <c r="D4" s="14"/>
      <c r="F4" s="81" t="s">
        <v>15</v>
      </c>
      <c r="G4" s="82"/>
      <c r="H4" s="83"/>
      <c r="I4" s="81" t="s">
        <v>16</v>
      </c>
      <c r="J4" s="82"/>
      <c r="K4" s="83"/>
      <c r="L4" s="84" t="s">
        <v>17</v>
      </c>
      <c r="M4" s="85"/>
      <c r="N4" s="86"/>
      <c r="P4" s="28"/>
      <c r="Q4" t="s">
        <v>24</v>
      </c>
    </row>
    <row r="5" spans="1:17" x14ac:dyDescent="0.2">
      <c r="A5" s="3"/>
      <c r="B5" s="14"/>
      <c r="C5" s="14"/>
      <c r="D5" s="14"/>
      <c r="F5" s="6" t="s">
        <v>2</v>
      </c>
      <c r="G5" s="7" t="s">
        <v>3</v>
      </c>
      <c r="H5" s="8" t="s">
        <v>4</v>
      </c>
      <c r="I5" s="6" t="s">
        <v>2</v>
      </c>
      <c r="J5" s="7" t="s">
        <v>3</v>
      </c>
      <c r="K5" s="8" t="s">
        <v>4</v>
      </c>
      <c r="L5" s="6" t="s">
        <v>2</v>
      </c>
      <c r="M5" s="7" t="s">
        <v>3</v>
      </c>
      <c r="N5" s="8" t="s">
        <v>4</v>
      </c>
    </row>
    <row r="6" spans="1:17" x14ac:dyDescent="0.2">
      <c r="A6" s="49">
        <v>39975</v>
      </c>
      <c r="B6" s="50">
        <v>2949</v>
      </c>
      <c r="C6" s="50" t="s">
        <v>46</v>
      </c>
      <c r="D6" s="50" t="s">
        <v>36</v>
      </c>
      <c r="E6" s="51" t="s">
        <v>47</v>
      </c>
      <c r="F6" s="18"/>
      <c r="G6" s="31"/>
      <c r="H6" s="21"/>
      <c r="I6" s="17">
        <v>1</v>
      </c>
      <c r="J6" s="31"/>
      <c r="K6" s="21"/>
      <c r="L6" s="31"/>
      <c r="M6" s="31"/>
      <c r="N6" s="21"/>
    </row>
    <row r="7" spans="1:17" x14ac:dyDescent="0.2">
      <c r="A7" s="52">
        <v>40021</v>
      </c>
      <c r="B7" s="31">
        <v>2957</v>
      </c>
      <c r="C7" s="31" t="s">
        <v>48</v>
      </c>
      <c r="D7" s="31" t="s">
        <v>39</v>
      </c>
      <c r="E7" s="21" t="s">
        <v>49</v>
      </c>
      <c r="F7" s="54"/>
      <c r="G7" s="55"/>
      <c r="H7" s="56"/>
      <c r="I7" s="54"/>
      <c r="J7" s="55">
        <v>1</v>
      </c>
      <c r="K7" s="56"/>
      <c r="L7" s="55"/>
      <c r="M7" s="55"/>
      <c r="N7" s="56"/>
    </row>
    <row r="8" spans="1:17" x14ac:dyDescent="0.2">
      <c r="A8" s="52">
        <v>40021</v>
      </c>
      <c r="B8" s="31">
        <v>2957</v>
      </c>
      <c r="C8" s="31" t="s">
        <v>48</v>
      </c>
      <c r="D8" s="53" t="s">
        <v>35</v>
      </c>
      <c r="E8" s="21" t="s">
        <v>50</v>
      </c>
      <c r="F8" s="17"/>
      <c r="G8" s="31"/>
      <c r="H8" s="21"/>
      <c r="I8" s="17">
        <v>1</v>
      </c>
      <c r="J8" s="31"/>
      <c r="K8" s="21"/>
      <c r="L8" s="31"/>
      <c r="M8" s="31"/>
      <c r="N8" s="21"/>
    </row>
    <row r="9" spans="1:17" x14ac:dyDescent="0.2">
      <c r="A9" s="41">
        <v>40080</v>
      </c>
      <c r="B9">
        <v>2963</v>
      </c>
      <c r="C9" t="s">
        <v>51</v>
      </c>
      <c r="D9" t="s">
        <v>38</v>
      </c>
      <c r="E9" s="2" t="s">
        <v>96</v>
      </c>
      <c r="F9" s="17"/>
      <c r="G9" s="31"/>
      <c r="H9" s="21"/>
      <c r="I9" s="17"/>
      <c r="J9" s="31"/>
      <c r="K9" s="21"/>
      <c r="L9" s="15"/>
      <c r="M9" s="31">
        <v>1</v>
      </c>
      <c r="N9" s="21"/>
    </row>
    <row r="10" spans="1:17" x14ac:dyDescent="0.2">
      <c r="A10" s="41">
        <v>40137</v>
      </c>
      <c r="B10">
        <v>2976</v>
      </c>
      <c r="C10" t="s">
        <v>43</v>
      </c>
      <c r="D10" s="42" t="s">
        <v>33</v>
      </c>
      <c r="E10" s="43" t="s">
        <v>25</v>
      </c>
      <c r="F10" s="17"/>
      <c r="G10" s="31"/>
      <c r="H10" s="21"/>
      <c r="I10" s="17"/>
      <c r="J10" s="31"/>
      <c r="K10" s="21"/>
      <c r="L10" s="15"/>
      <c r="M10" s="31">
        <v>1</v>
      </c>
      <c r="N10" s="21"/>
    </row>
    <row r="11" spans="1:17" x14ac:dyDescent="0.2">
      <c r="A11" s="52">
        <v>40143</v>
      </c>
      <c r="B11" s="31">
        <v>2978</v>
      </c>
      <c r="C11" s="31" t="s">
        <v>52</v>
      </c>
      <c r="D11" s="53" t="s">
        <v>9</v>
      </c>
      <c r="E11" s="57" t="s">
        <v>25</v>
      </c>
      <c r="F11" s="17"/>
      <c r="G11" s="31"/>
      <c r="H11" s="21"/>
      <c r="I11" s="17"/>
      <c r="J11" s="55">
        <v>1</v>
      </c>
      <c r="K11" s="21"/>
      <c r="L11" s="31"/>
      <c r="M11" s="31"/>
      <c r="N11" s="21"/>
    </row>
    <row r="12" spans="1:17" x14ac:dyDescent="0.2">
      <c r="A12" s="58">
        <v>40224</v>
      </c>
      <c r="B12" s="59">
        <v>2993</v>
      </c>
      <c r="C12" s="31" t="s">
        <v>52</v>
      </c>
      <c r="D12" s="53" t="s">
        <v>38</v>
      </c>
      <c r="E12" s="21" t="s">
        <v>53</v>
      </c>
      <c r="F12" s="17"/>
      <c r="G12" s="31"/>
      <c r="H12" s="21"/>
      <c r="I12" s="17"/>
      <c r="J12" s="55">
        <v>1</v>
      </c>
      <c r="K12" s="21"/>
      <c r="L12" s="31"/>
      <c r="M12" s="31"/>
      <c r="N12" s="21"/>
    </row>
    <row r="13" spans="1:17" x14ac:dyDescent="0.2">
      <c r="A13" s="58">
        <v>40245</v>
      </c>
      <c r="B13" s="59">
        <v>3000</v>
      </c>
      <c r="C13" s="31" t="s">
        <v>54</v>
      </c>
      <c r="D13" s="53" t="s">
        <v>36</v>
      </c>
      <c r="E13" s="21" t="s">
        <v>55</v>
      </c>
      <c r="F13" s="17"/>
      <c r="G13" s="31"/>
      <c r="H13" s="21"/>
      <c r="I13" s="17"/>
      <c r="J13" s="55">
        <v>1</v>
      </c>
      <c r="K13" s="21"/>
      <c r="L13" s="31"/>
      <c r="M13" s="31"/>
      <c r="N13" s="21"/>
    </row>
    <row r="14" spans="1:17" x14ac:dyDescent="0.2">
      <c r="A14" s="58">
        <v>40245</v>
      </c>
      <c r="B14" s="59">
        <v>3000</v>
      </c>
      <c r="C14" s="31" t="s">
        <v>54</v>
      </c>
      <c r="D14" s="53" t="s">
        <v>36</v>
      </c>
      <c r="E14" s="21" t="s">
        <v>56</v>
      </c>
      <c r="F14" s="17"/>
      <c r="G14" s="31"/>
      <c r="H14" s="21"/>
      <c r="I14" s="17">
        <v>1</v>
      </c>
      <c r="J14" s="31"/>
      <c r="K14" s="21"/>
      <c r="L14" s="31"/>
      <c r="M14" s="31"/>
      <c r="N14" s="21"/>
    </row>
    <row r="15" spans="1:17" x14ac:dyDescent="0.2">
      <c r="A15" s="58">
        <v>40245</v>
      </c>
      <c r="B15" s="59">
        <v>3000</v>
      </c>
      <c r="C15" s="31" t="s">
        <v>54</v>
      </c>
      <c r="D15" s="53" t="s">
        <v>36</v>
      </c>
      <c r="E15" s="21" t="s">
        <v>57</v>
      </c>
      <c r="F15" s="17"/>
      <c r="G15" s="31"/>
      <c r="H15" s="21"/>
      <c r="I15" s="17">
        <v>1</v>
      </c>
      <c r="J15" s="31"/>
      <c r="K15" s="21"/>
      <c r="L15" s="31"/>
      <c r="M15" s="31"/>
      <c r="N15" s="21"/>
    </row>
    <row r="16" spans="1:17" x14ac:dyDescent="0.2">
      <c r="A16" s="58">
        <v>40252</v>
      </c>
      <c r="B16" s="59">
        <v>3002</v>
      </c>
      <c r="C16" s="31" t="s">
        <v>58</v>
      </c>
      <c r="D16" s="53" t="s">
        <v>38</v>
      </c>
      <c r="E16" s="21" t="s">
        <v>59</v>
      </c>
      <c r="F16" s="17"/>
      <c r="G16" s="31"/>
      <c r="H16" s="21"/>
      <c r="I16" s="17"/>
      <c r="J16" s="31"/>
      <c r="K16" s="21"/>
      <c r="L16" s="31"/>
      <c r="M16" s="31"/>
      <c r="N16" s="21"/>
    </row>
    <row r="17" spans="1:14" x14ac:dyDescent="0.2">
      <c r="A17" s="44">
        <v>40259</v>
      </c>
      <c r="B17" s="35">
        <v>3005</v>
      </c>
      <c r="C17" t="s">
        <v>40</v>
      </c>
      <c r="D17" s="42" t="s">
        <v>41</v>
      </c>
      <c r="E17" s="2" t="s">
        <v>97</v>
      </c>
      <c r="F17" s="17"/>
      <c r="G17" s="31"/>
      <c r="H17" s="21"/>
      <c r="I17" s="17"/>
      <c r="J17" s="31"/>
      <c r="K17" s="21"/>
      <c r="L17" s="15"/>
      <c r="M17" s="31">
        <v>1</v>
      </c>
      <c r="N17" s="21"/>
    </row>
    <row r="18" spans="1:14" x14ac:dyDescent="0.2">
      <c r="A18" s="58">
        <v>40294</v>
      </c>
      <c r="B18" s="59">
        <v>3010</v>
      </c>
      <c r="C18" s="31" t="s">
        <v>48</v>
      </c>
      <c r="D18" s="31" t="s">
        <v>35</v>
      </c>
      <c r="E18" s="21" t="s">
        <v>60</v>
      </c>
      <c r="F18" s="17"/>
      <c r="G18" s="31"/>
      <c r="H18" s="21"/>
      <c r="I18" s="17">
        <v>1</v>
      </c>
      <c r="J18" s="31"/>
      <c r="K18" s="21"/>
      <c r="L18" s="31"/>
      <c r="M18" s="31"/>
      <c r="N18" s="21"/>
    </row>
    <row r="19" spans="1:14" x14ac:dyDescent="0.2">
      <c r="A19" s="58">
        <v>40332</v>
      </c>
      <c r="B19" s="59">
        <v>3018</v>
      </c>
      <c r="C19" s="31" t="s">
        <v>61</v>
      </c>
      <c r="D19" s="31" t="s">
        <v>9</v>
      </c>
      <c r="E19" s="21" t="s">
        <v>62</v>
      </c>
      <c r="F19" s="17"/>
      <c r="G19" s="31"/>
      <c r="H19" s="21"/>
      <c r="I19" s="17"/>
      <c r="J19" s="55">
        <v>1</v>
      </c>
      <c r="K19" s="21"/>
      <c r="L19" s="31"/>
      <c r="M19" s="31"/>
      <c r="N19" s="21"/>
    </row>
    <row r="20" spans="1:14" x14ac:dyDescent="0.2">
      <c r="A20" s="44">
        <v>40332</v>
      </c>
      <c r="B20" s="35">
        <v>3018</v>
      </c>
      <c r="C20" t="s">
        <v>61</v>
      </c>
      <c r="D20" t="s">
        <v>35</v>
      </c>
      <c r="E20" s="2" t="s">
        <v>63</v>
      </c>
      <c r="F20" s="17"/>
      <c r="G20" s="31"/>
      <c r="H20" s="21"/>
      <c r="I20" s="17"/>
      <c r="J20" s="31"/>
      <c r="K20" s="21"/>
      <c r="L20" s="15"/>
      <c r="M20" s="31">
        <v>1</v>
      </c>
      <c r="N20" s="21"/>
    </row>
    <row r="21" spans="1:14" x14ac:dyDescent="0.2">
      <c r="A21" s="58">
        <v>40385</v>
      </c>
      <c r="B21" s="59">
        <v>3028</v>
      </c>
      <c r="C21" s="31" t="s">
        <v>48</v>
      </c>
      <c r="D21" s="53" t="s">
        <v>36</v>
      </c>
      <c r="E21" s="21" t="s">
        <v>64</v>
      </c>
      <c r="F21" s="17"/>
      <c r="G21" s="31"/>
      <c r="H21" s="21"/>
      <c r="I21" s="17">
        <v>1</v>
      </c>
      <c r="J21" s="31"/>
      <c r="K21" s="21"/>
      <c r="L21" s="31"/>
      <c r="M21" s="31"/>
      <c r="N21" s="21"/>
    </row>
    <row r="22" spans="1:14" x14ac:dyDescent="0.2">
      <c r="A22" s="44">
        <v>40434</v>
      </c>
      <c r="B22" s="35">
        <v>3032</v>
      </c>
      <c r="C22" t="s">
        <v>48</v>
      </c>
      <c r="D22" s="42" t="s">
        <v>42</v>
      </c>
      <c r="E22" s="2" t="s">
        <v>98</v>
      </c>
      <c r="F22" s="17"/>
      <c r="G22" s="31"/>
      <c r="H22" s="21"/>
      <c r="I22" s="17"/>
      <c r="J22" s="31"/>
      <c r="K22" s="21"/>
      <c r="L22" s="15"/>
      <c r="M22" s="31">
        <v>1</v>
      </c>
      <c r="N22" s="21"/>
    </row>
    <row r="23" spans="1:14" x14ac:dyDescent="0.2">
      <c r="A23" s="44">
        <v>40434</v>
      </c>
      <c r="B23" s="35">
        <v>3032</v>
      </c>
      <c r="C23" t="s">
        <v>48</v>
      </c>
      <c r="D23" t="s">
        <v>33</v>
      </c>
      <c r="E23" s="2" t="s">
        <v>100</v>
      </c>
      <c r="F23" s="17"/>
      <c r="G23" s="31"/>
      <c r="H23" s="21"/>
      <c r="I23" s="17"/>
      <c r="J23" s="31"/>
      <c r="K23" s="21"/>
      <c r="L23" s="15">
        <v>1</v>
      </c>
      <c r="M23" s="31"/>
      <c r="N23" s="21"/>
    </row>
    <row r="24" spans="1:14" x14ac:dyDescent="0.2">
      <c r="A24" s="44">
        <v>40434</v>
      </c>
      <c r="B24" s="35">
        <v>3032</v>
      </c>
      <c r="C24" t="s">
        <v>48</v>
      </c>
      <c r="D24" s="42" t="s">
        <v>38</v>
      </c>
      <c r="E24" s="2" t="s">
        <v>101</v>
      </c>
      <c r="F24" s="17"/>
      <c r="G24" s="31"/>
      <c r="H24" s="21"/>
      <c r="I24" s="17"/>
      <c r="J24" s="31"/>
      <c r="K24" s="21"/>
      <c r="L24" s="15">
        <v>1</v>
      </c>
      <c r="M24" s="31"/>
      <c r="N24" s="21"/>
    </row>
    <row r="25" spans="1:14" x14ac:dyDescent="0.2">
      <c r="A25" s="44">
        <v>40466</v>
      </c>
      <c r="B25" s="35">
        <v>3037</v>
      </c>
      <c r="C25" t="s">
        <v>46</v>
      </c>
      <c r="D25" t="s">
        <v>39</v>
      </c>
      <c r="E25" s="43" t="s">
        <v>25</v>
      </c>
      <c r="F25" s="17"/>
      <c r="G25" s="31"/>
      <c r="H25" s="21"/>
      <c r="I25" s="17"/>
      <c r="J25" s="31"/>
      <c r="K25" s="21"/>
      <c r="L25" s="15"/>
      <c r="M25" s="31">
        <v>1</v>
      </c>
      <c r="N25" s="21"/>
    </row>
    <row r="26" spans="1:14" x14ac:dyDescent="0.2">
      <c r="A26" s="58">
        <v>40499</v>
      </c>
      <c r="B26" s="59">
        <v>3045</v>
      </c>
      <c r="C26" s="31" t="s">
        <v>65</v>
      </c>
      <c r="D26" s="53" t="s">
        <v>42</v>
      </c>
      <c r="E26" s="21" t="s">
        <v>66</v>
      </c>
      <c r="F26" s="17"/>
      <c r="G26" s="31"/>
      <c r="H26" s="21"/>
      <c r="I26" s="17">
        <v>1</v>
      </c>
      <c r="J26" s="31"/>
      <c r="K26" s="21"/>
      <c r="L26" s="31"/>
      <c r="M26" s="31"/>
      <c r="N26" s="21"/>
    </row>
    <row r="27" spans="1:14" x14ac:dyDescent="0.2">
      <c r="A27" s="44">
        <v>40522</v>
      </c>
      <c r="B27" s="35">
        <v>3057</v>
      </c>
      <c r="C27" t="s">
        <v>51</v>
      </c>
      <c r="D27" t="s">
        <v>9</v>
      </c>
      <c r="E27" s="2" t="s">
        <v>99</v>
      </c>
      <c r="F27" s="17"/>
      <c r="G27" s="31"/>
      <c r="H27" s="21"/>
      <c r="I27" s="17"/>
      <c r="J27" s="31"/>
      <c r="K27" s="21"/>
      <c r="L27" s="15"/>
      <c r="M27" s="31">
        <v>1</v>
      </c>
      <c r="N27" s="21"/>
    </row>
    <row r="28" spans="1:14" x14ac:dyDescent="0.2">
      <c r="A28" s="44">
        <v>40532</v>
      </c>
      <c r="B28" s="35">
        <v>3061</v>
      </c>
      <c r="C28" t="s">
        <v>58</v>
      </c>
      <c r="D28" s="42" t="s">
        <v>41</v>
      </c>
      <c r="E28" s="2" t="s">
        <v>67</v>
      </c>
      <c r="F28" s="17"/>
      <c r="G28" s="31"/>
      <c r="H28" s="21"/>
      <c r="I28" s="17"/>
      <c r="J28" s="31"/>
      <c r="K28" s="21"/>
      <c r="L28" s="15"/>
      <c r="M28" s="31"/>
      <c r="N28" s="21">
        <v>1</v>
      </c>
    </row>
    <row r="29" spans="1:14" x14ac:dyDescent="0.2">
      <c r="A29" s="58">
        <v>40567</v>
      </c>
      <c r="B29" s="59">
        <v>3063</v>
      </c>
      <c r="C29" s="31" t="s">
        <v>43</v>
      </c>
      <c r="D29" s="31" t="s">
        <v>33</v>
      </c>
      <c r="E29" s="21" t="s">
        <v>68</v>
      </c>
      <c r="F29" s="17"/>
      <c r="G29" s="31"/>
      <c r="H29" s="21"/>
      <c r="I29" s="17"/>
      <c r="J29" s="55">
        <v>1</v>
      </c>
      <c r="K29" s="21"/>
      <c r="L29" s="31"/>
      <c r="M29" s="31"/>
      <c r="N29" s="21"/>
    </row>
    <row r="30" spans="1:14" x14ac:dyDescent="0.2">
      <c r="A30" s="58">
        <v>40574</v>
      </c>
      <c r="B30" s="59">
        <v>3064</v>
      </c>
      <c r="C30" s="31" t="s">
        <v>48</v>
      </c>
      <c r="D30" s="53" t="s">
        <v>42</v>
      </c>
      <c r="E30" s="21" t="s">
        <v>69</v>
      </c>
      <c r="F30" s="17"/>
      <c r="G30" s="31"/>
      <c r="H30" s="21"/>
      <c r="I30" s="17">
        <v>1</v>
      </c>
      <c r="J30" s="31"/>
      <c r="K30" s="21"/>
      <c r="L30" s="31"/>
      <c r="M30" s="31"/>
      <c r="N30" s="21"/>
    </row>
    <row r="31" spans="1:14" x14ac:dyDescent="0.2">
      <c r="A31" s="44">
        <v>40602</v>
      </c>
      <c r="B31" s="35">
        <v>3072</v>
      </c>
      <c r="C31" t="s">
        <v>46</v>
      </c>
      <c r="D31" s="42" t="s">
        <v>38</v>
      </c>
      <c r="E31" s="2" t="s">
        <v>101</v>
      </c>
      <c r="F31" s="17"/>
      <c r="G31" s="31"/>
      <c r="H31" s="21"/>
      <c r="I31" s="17"/>
      <c r="J31" s="31"/>
      <c r="K31" s="21"/>
      <c r="L31" s="15">
        <v>1</v>
      </c>
      <c r="M31" s="31"/>
      <c r="N31" s="21"/>
    </row>
    <row r="32" spans="1:14" x14ac:dyDescent="0.2">
      <c r="A32" s="44">
        <v>40686</v>
      </c>
      <c r="B32" s="35">
        <v>3092</v>
      </c>
      <c r="C32" t="s">
        <v>48</v>
      </c>
      <c r="D32" t="s">
        <v>39</v>
      </c>
      <c r="E32" s="43" t="s">
        <v>25</v>
      </c>
      <c r="F32" s="17"/>
      <c r="G32" s="31"/>
      <c r="H32" s="21"/>
      <c r="I32" s="17"/>
      <c r="J32" s="31"/>
      <c r="K32" s="21"/>
      <c r="L32" s="15"/>
      <c r="M32" s="31">
        <v>1</v>
      </c>
      <c r="N32" s="21"/>
    </row>
    <row r="33" spans="1:14" x14ac:dyDescent="0.2">
      <c r="A33" s="58">
        <v>40798</v>
      </c>
      <c r="B33" s="59">
        <v>3109</v>
      </c>
      <c r="C33" s="31" t="s">
        <v>48</v>
      </c>
      <c r="D33" s="31" t="s">
        <v>39</v>
      </c>
      <c r="E33" s="57" t="s">
        <v>25</v>
      </c>
      <c r="F33" s="17"/>
      <c r="G33" s="31"/>
      <c r="H33" s="21"/>
      <c r="I33" s="17"/>
      <c r="J33" s="55">
        <v>1</v>
      </c>
      <c r="K33" s="21"/>
      <c r="L33" s="31"/>
      <c r="M33" s="31"/>
      <c r="N33" s="21"/>
    </row>
    <row r="34" spans="1:14" x14ac:dyDescent="0.2">
      <c r="A34" s="58">
        <v>40798</v>
      </c>
      <c r="B34" s="59">
        <v>3109</v>
      </c>
      <c r="C34" s="31" t="s">
        <v>48</v>
      </c>
      <c r="D34" s="31" t="s">
        <v>33</v>
      </c>
      <c r="E34" s="21" t="s">
        <v>70</v>
      </c>
      <c r="F34" s="17"/>
      <c r="G34" s="31"/>
      <c r="H34" s="21"/>
      <c r="I34" s="17"/>
      <c r="J34" s="55">
        <v>1</v>
      </c>
      <c r="K34" s="21"/>
      <c r="L34" s="31"/>
      <c r="M34" s="31"/>
      <c r="N34" s="21"/>
    </row>
    <row r="35" spans="1:14" x14ac:dyDescent="0.2">
      <c r="A35" s="58">
        <v>40809</v>
      </c>
      <c r="B35" s="59">
        <v>3111</v>
      </c>
      <c r="C35" s="31" t="s">
        <v>61</v>
      </c>
      <c r="D35" s="53" t="s">
        <v>41</v>
      </c>
      <c r="E35" s="21" t="s">
        <v>71</v>
      </c>
      <c r="F35" s="17"/>
      <c r="G35" s="31"/>
      <c r="H35" s="21"/>
      <c r="I35" s="17"/>
      <c r="J35" s="55">
        <v>1</v>
      </c>
      <c r="K35" s="21"/>
      <c r="L35" s="31"/>
      <c r="M35" s="31"/>
      <c r="N35" s="21"/>
    </row>
    <row r="36" spans="1:14" x14ac:dyDescent="0.2">
      <c r="A36" s="58">
        <v>40878</v>
      </c>
      <c r="B36" s="59">
        <v>3131</v>
      </c>
      <c r="C36" s="31" t="s">
        <v>54</v>
      </c>
      <c r="D36" s="31" t="s">
        <v>9</v>
      </c>
      <c r="E36" s="21" t="s">
        <v>72</v>
      </c>
      <c r="F36" s="17"/>
      <c r="G36" s="31"/>
      <c r="H36" s="21"/>
      <c r="I36" s="17"/>
      <c r="J36" s="55">
        <v>1</v>
      </c>
      <c r="K36" s="21"/>
      <c r="L36" s="31"/>
      <c r="M36" s="31"/>
      <c r="N36" s="21"/>
    </row>
    <row r="37" spans="1:14" x14ac:dyDescent="0.2">
      <c r="A37" s="58">
        <v>40976</v>
      </c>
      <c r="B37" s="59">
        <v>3151</v>
      </c>
      <c r="C37" s="31" t="s">
        <v>61</v>
      </c>
      <c r="D37" s="53" t="s">
        <v>38</v>
      </c>
      <c r="E37" s="21" t="s">
        <v>73</v>
      </c>
      <c r="F37" s="17"/>
      <c r="G37" s="31"/>
      <c r="H37" s="21"/>
      <c r="I37" s="17">
        <v>1</v>
      </c>
      <c r="J37" s="31"/>
      <c r="K37" s="21"/>
      <c r="L37" s="31"/>
      <c r="M37" s="31"/>
      <c r="N37" s="21"/>
    </row>
    <row r="38" spans="1:14" x14ac:dyDescent="0.2">
      <c r="A38" s="58">
        <v>40990</v>
      </c>
      <c r="B38" s="59">
        <v>3156</v>
      </c>
      <c r="C38" s="31" t="s">
        <v>46</v>
      </c>
      <c r="D38" s="31" t="s">
        <v>33</v>
      </c>
      <c r="E38" s="21" t="s">
        <v>74</v>
      </c>
      <c r="F38" s="17"/>
      <c r="G38" s="31"/>
      <c r="H38" s="21"/>
      <c r="I38" s="17"/>
      <c r="J38" s="55">
        <v>1</v>
      </c>
      <c r="K38" s="21"/>
      <c r="L38" s="31"/>
      <c r="M38" s="31"/>
      <c r="N38" s="21"/>
    </row>
    <row r="39" spans="1:14" x14ac:dyDescent="0.2">
      <c r="A39" s="58">
        <v>41176</v>
      </c>
      <c r="B39" s="59">
        <v>3186</v>
      </c>
      <c r="C39" s="31" t="s">
        <v>43</v>
      </c>
      <c r="D39" s="31" t="s">
        <v>10</v>
      </c>
      <c r="E39" s="21" t="s">
        <v>75</v>
      </c>
      <c r="F39" s="17"/>
      <c r="G39" s="31"/>
      <c r="H39" s="21"/>
      <c r="I39" s="17"/>
      <c r="J39" s="55">
        <v>1</v>
      </c>
      <c r="K39" s="21"/>
      <c r="L39" s="31"/>
      <c r="M39" s="31"/>
      <c r="N39" s="21"/>
    </row>
    <row r="40" spans="1:14" x14ac:dyDescent="0.2">
      <c r="A40" s="58">
        <v>41211</v>
      </c>
      <c r="B40" s="59">
        <v>3196</v>
      </c>
      <c r="C40" s="31" t="s">
        <v>46</v>
      </c>
      <c r="D40" s="53" t="s">
        <v>38</v>
      </c>
      <c r="E40" s="21" t="s">
        <v>76</v>
      </c>
      <c r="F40" s="17"/>
      <c r="G40" s="31"/>
      <c r="H40" s="21"/>
      <c r="I40" s="17">
        <v>1</v>
      </c>
      <c r="J40" s="31"/>
      <c r="K40" s="21"/>
      <c r="L40" s="31"/>
      <c r="M40" s="31"/>
      <c r="N40" s="21"/>
    </row>
    <row r="41" spans="1:14" x14ac:dyDescent="0.2">
      <c r="A41" s="45">
        <v>41211</v>
      </c>
      <c r="B41" s="46">
        <v>3196</v>
      </c>
      <c r="C41" s="29" t="s">
        <v>46</v>
      </c>
      <c r="D41" s="47" t="s">
        <v>42</v>
      </c>
      <c r="E41" s="40" t="s">
        <v>77</v>
      </c>
      <c r="F41" s="30"/>
      <c r="G41" s="29"/>
      <c r="H41" s="40"/>
      <c r="I41" s="30">
        <v>1</v>
      </c>
      <c r="J41" s="29"/>
      <c r="K41" s="40"/>
      <c r="L41" s="29"/>
      <c r="M41" s="29">
        <v>1</v>
      </c>
      <c r="N41" s="40"/>
    </row>
    <row r="42" spans="1:14" x14ac:dyDescent="0.2">
      <c r="A42" s="58">
        <v>41386</v>
      </c>
      <c r="B42" s="59">
        <v>3234</v>
      </c>
      <c r="C42" s="31" t="s">
        <v>43</v>
      </c>
      <c r="D42" s="31" t="s">
        <v>33</v>
      </c>
      <c r="E42" s="21" t="s">
        <v>78</v>
      </c>
      <c r="F42" s="17"/>
      <c r="G42" s="31"/>
      <c r="H42" s="21"/>
      <c r="I42" s="17"/>
      <c r="J42" s="55">
        <v>1</v>
      </c>
      <c r="K42" s="21"/>
      <c r="L42" s="31"/>
      <c r="M42" s="31"/>
      <c r="N42" s="21"/>
    </row>
    <row r="43" spans="1:14" x14ac:dyDescent="0.2">
      <c r="A43" s="58">
        <v>41386</v>
      </c>
      <c r="B43" s="59">
        <v>3234</v>
      </c>
      <c r="C43" s="31" t="s">
        <v>43</v>
      </c>
      <c r="D43" s="31" t="s">
        <v>33</v>
      </c>
      <c r="E43" s="21" t="s">
        <v>79</v>
      </c>
      <c r="F43" s="17"/>
      <c r="G43" s="31"/>
      <c r="H43" s="21"/>
      <c r="I43" s="17"/>
      <c r="J43" s="55">
        <v>1</v>
      </c>
      <c r="K43" s="21"/>
      <c r="L43" s="31"/>
      <c r="M43" s="31"/>
      <c r="N43" s="21"/>
    </row>
    <row r="44" spans="1:14" x14ac:dyDescent="0.2">
      <c r="A44" s="58">
        <v>41386</v>
      </c>
      <c r="B44" s="59">
        <v>3234</v>
      </c>
      <c r="C44" s="31" t="s">
        <v>43</v>
      </c>
      <c r="D44" s="53" t="s">
        <v>38</v>
      </c>
      <c r="E44" s="21" t="s">
        <v>80</v>
      </c>
      <c r="F44" s="17"/>
      <c r="G44" s="31"/>
      <c r="H44" s="21"/>
      <c r="I44" s="17">
        <v>1</v>
      </c>
      <c r="J44" s="31"/>
      <c r="K44" s="21"/>
      <c r="L44" s="31"/>
      <c r="M44" s="31"/>
      <c r="N44" s="21"/>
    </row>
    <row r="45" spans="1:14" x14ac:dyDescent="0.2">
      <c r="A45" s="44">
        <v>41386</v>
      </c>
      <c r="B45" s="35">
        <v>3234</v>
      </c>
      <c r="C45" t="s">
        <v>43</v>
      </c>
      <c r="D45" s="42" t="s">
        <v>38</v>
      </c>
      <c r="E45" s="2" t="s">
        <v>106</v>
      </c>
      <c r="F45" s="17"/>
      <c r="G45" s="31"/>
      <c r="H45" s="21"/>
      <c r="I45" s="17"/>
      <c r="J45" s="31"/>
      <c r="K45" s="21"/>
      <c r="L45" s="15"/>
      <c r="M45" s="31">
        <v>1</v>
      </c>
      <c r="N45" s="21"/>
    </row>
    <row r="46" spans="1:14" x14ac:dyDescent="0.2">
      <c r="A46" s="58">
        <v>41445</v>
      </c>
      <c r="B46" s="59">
        <v>3247</v>
      </c>
      <c r="C46" s="31" t="s">
        <v>54</v>
      </c>
      <c r="D46" s="53" t="s">
        <v>36</v>
      </c>
      <c r="E46" s="21" t="s">
        <v>81</v>
      </c>
      <c r="F46" s="17"/>
      <c r="G46" s="31"/>
      <c r="H46" s="21"/>
      <c r="I46" s="17">
        <v>1</v>
      </c>
      <c r="J46" s="31"/>
      <c r="K46" s="21"/>
      <c r="L46" s="31"/>
      <c r="M46" s="31"/>
      <c r="N46" s="21"/>
    </row>
    <row r="47" spans="1:14" x14ac:dyDescent="0.2">
      <c r="A47" s="58">
        <v>41477</v>
      </c>
      <c r="B47" s="59">
        <v>3254</v>
      </c>
      <c r="C47" s="31" t="s">
        <v>40</v>
      </c>
      <c r="D47" s="53" t="s">
        <v>41</v>
      </c>
      <c r="E47" s="21" t="s">
        <v>82</v>
      </c>
      <c r="F47" s="17"/>
      <c r="G47" s="31"/>
      <c r="H47" s="21"/>
      <c r="I47" s="17"/>
      <c r="J47" s="55">
        <v>1</v>
      </c>
      <c r="K47" s="21"/>
      <c r="L47" s="31"/>
      <c r="M47" s="31"/>
      <c r="N47" s="21"/>
    </row>
    <row r="48" spans="1:14" x14ac:dyDescent="0.2">
      <c r="A48" s="44">
        <v>41477</v>
      </c>
      <c r="B48" s="35">
        <v>3254</v>
      </c>
      <c r="C48" t="s">
        <v>40</v>
      </c>
      <c r="D48" s="42" t="s">
        <v>38</v>
      </c>
      <c r="E48" s="2" t="s">
        <v>107</v>
      </c>
      <c r="F48" s="17"/>
      <c r="G48" s="31"/>
      <c r="H48" s="21"/>
      <c r="I48" s="17"/>
      <c r="J48" s="31"/>
      <c r="K48" s="21"/>
      <c r="L48" s="17"/>
      <c r="M48" s="31">
        <v>1</v>
      </c>
      <c r="N48" s="21"/>
    </row>
    <row r="49" spans="1:14" x14ac:dyDescent="0.2">
      <c r="A49" s="45">
        <v>41593</v>
      </c>
      <c r="B49" s="46">
        <v>3271</v>
      </c>
      <c r="C49" s="29" t="s">
        <v>65</v>
      </c>
      <c r="D49" s="47" t="s">
        <v>38</v>
      </c>
      <c r="E49" s="40" t="s">
        <v>83</v>
      </c>
      <c r="F49" s="30"/>
      <c r="G49" s="29"/>
      <c r="H49" s="40"/>
      <c r="I49" s="30"/>
      <c r="J49" s="48">
        <v>1</v>
      </c>
      <c r="K49" s="40"/>
      <c r="L49" s="30"/>
      <c r="M49" s="29">
        <v>1</v>
      </c>
      <c r="N49" s="40"/>
    </row>
    <row r="50" spans="1:14" x14ac:dyDescent="0.2">
      <c r="A50" s="58">
        <v>41593</v>
      </c>
      <c r="B50" s="59">
        <v>3271</v>
      </c>
      <c r="C50" s="31" t="s">
        <v>65</v>
      </c>
      <c r="D50" s="53" t="s">
        <v>42</v>
      </c>
      <c r="E50" s="21" t="s">
        <v>84</v>
      </c>
      <c r="F50" s="17"/>
      <c r="G50" s="31"/>
      <c r="H50" s="21"/>
      <c r="I50" s="17">
        <v>1</v>
      </c>
      <c r="J50" s="31"/>
      <c r="K50" s="21"/>
      <c r="L50" s="17"/>
      <c r="M50" s="31"/>
      <c r="N50" s="21"/>
    </row>
    <row r="51" spans="1:14" x14ac:dyDescent="0.2">
      <c r="A51" s="58">
        <v>41593</v>
      </c>
      <c r="B51" s="59">
        <v>3271</v>
      </c>
      <c r="C51" s="31" t="s">
        <v>65</v>
      </c>
      <c r="D51" s="31" t="s">
        <v>33</v>
      </c>
      <c r="E51" s="21" t="s">
        <v>85</v>
      </c>
      <c r="F51" s="17"/>
      <c r="G51" s="31"/>
      <c r="H51" s="21"/>
      <c r="I51" s="17">
        <v>1</v>
      </c>
      <c r="J51" s="31"/>
      <c r="K51" s="21"/>
      <c r="L51" s="17"/>
      <c r="M51" s="31"/>
      <c r="N51" s="21"/>
    </row>
    <row r="52" spans="1:14" x14ac:dyDescent="0.2">
      <c r="A52" s="58">
        <v>41593</v>
      </c>
      <c r="B52" s="59">
        <v>3271</v>
      </c>
      <c r="C52" s="31" t="s">
        <v>65</v>
      </c>
      <c r="D52" s="31" t="s">
        <v>33</v>
      </c>
      <c r="E52" s="21" t="s">
        <v>86</v>
      </c>
      <c r="F52" s="17"/>
      <c r="G52" s="31"/>
      <c r="H52" s="21"/>
      <c r="I52" s="17">
        <v>1</v>
      </c>
      <c r="J52" s="31"/>
      <c r="K52" s="21"/>
      <c r="L52" s="17"/>
      <c r="M52" s="31"/>
      <c r="N52" s="21"/>
    </row>
    <row r="53" spans="1:14" x14ac:dyDescent="0.2">
      <c r="A53" s="44">
        <v>41593</v>
      </c>
      <c r="B53" s="35">
        <v>3271</v>
      </c>
      <c r="C53" t="s">
        <v>65</v>
      </c>
      <c r="D53" s="42" t="s">
        <v>38</v>
      </c>
      <c r="E53" s="2" t="s">
        <v>102</v>
      </c>
      <c r="F53" s="17"/>
      <c r="G53" s="31"/>
      <c r="H53" s="21"/>
      <c r="I53" s="17"/>
      <c r="J53" s="31"/>
      <c r="K53" s="21"/>
      <c r="L53" s="17">
        <v>1</v>
      </c>
      <c r="M53" s="31"/>
      <c r="N53" s="21"/>
    </row>
    <row r="54" spans="1:14" x14ac:dyDescent="0.2">
      <c r="A54" s="58">
        <v>41613</v>
      </c>
      <c r="B54" s="59">
        <v>3278</v>
      </c>
      <c r="C54" s="31" t="s">
        <v>46</v>
      </c>
      <c r="D54" s="53" t="s">
        <v>41</v>
      </c>
      <c r="E54" s="21" t="s">
        <v>87</v>
      </c>
      <c r="F54" s="17"/>
      <c r="G54" s="31"/>
      <c r="H54" s="21"/>
      <c r="I54" s="17"/>
      <c r="J54" s="55">
        <v>1</v>
      </c>
      <c r="K54" s="21"/>
      <c r="L54" s="17"/>
      <c r="M54" s="31"/>
      <c r="N54" s="21"/>
    </row>
    <row r="55" spans="1:14" x14ac:dyDescent="0.2">
      <c r="A55" s="58">
        <v>41613</v>
      </c>
      <c r="B55" s="59">
        <v>3278</v>
      </c>
      <c r="C55" s="31" t="s">
        <v>46</v>
      </c>
      <c r="D55" s="31" t="s">
        <v>9</v>
      </c>
      <c r="E55" s="21" t="s">
        <v>88</v>
      </c>
      <c r="F55" s="17"/>
      <c r="G55" s="31"/>
      <c r="H55" s="21"/>
      <c r="I55" s="17"/>
      <c r="J55" s="55">
        <v>1</v>
      </c>
      <c r="K55" s="21"/>
      <c r="L55" s="17"/>
      <c r="M55" s="31"/>
      <c r="N55" s="21"/>
    </row>
    <row r="56" spans="1:14" x14ac:dyDescent="0.2">
      <c r="A56" s="58">
        <v>41624</v>
      </c>
      <c r="B56" s="59">
        <v>3285</v>
      </c>
      <c r="C56" s="31" t="s">
        <v>43</v>
      </c>
      <c r="D56" s="53" t="s">
        <v>41</v>
      </c>
      <c r="E56" s="21" t="s">
        <v>89</v>
      </c>
      <c r="F56" s="17"/>
      <c r="G56" s="31"/>
      <c r="H56" s="21"/>
      <c r="I56" s="17">
        <v>1</v>
      </c>
      <c r="J56" s="31"/>
      <c r="K56" s="21"/>
      <c r="L56" s="17"/>
      <c r="M56" s="31"/>
      <c r="N56" s="21"/>
    </row>
    <row r="57" spans="1:14" x14ac:dyDescent="0.2">
      <c r="A57" s="58">
        <v>41624</v>
      </c>
      <c r="B57" s="59">
        <v>3285</v>
      </c>
      <c r="C57" s="31" t="s">
        <v>43</v>
      </c>
      <c r="D57" s="31" t="s">
        <v>39</v>
      </c>
      <c r="E57" s="21" t="s">
        <v>90</v>
      </c>
      <c r="F57" s="17"/>
      <c r="G57" s="31"/>
      <c r="H57" s="21"/>
      <c r="I57" s="17">
        <v>1</v>
      </c>
      <c r="J57" s="31"/>
      <c r="K57" s="21"/>
      <c r="L57" s="17"/>
      <c r="M57" s="31"/>
      <c r="N57" s="21"/>
    </row>
    <row r="58" spans="1:14" x14ac:dyDescent="0.2">
      <c r="A58" s="58">
        <v>41624</v>
      </c>
      <c r="B58" s="59">
        <v>3285</v>
      </c>
      <c r="C58" s="31" t="s">
        <v>43</v>
      </c>
      <c r="D58" s="31" t="s">
        <v>9</v>
      </c>
      <c r="E58" s="21" t="s">
        <v>91</v>
      </c>
      <c r="F58" s="17"/>
      <c r="G58" s="31"/>
      <c r="H58" s="21"/>
      <c r="I58" s="17">
        <v>1</v>
      </c>
      <c r="J58" s="31"/>
      <c r="K58" s="21"/>
      <c r="L58" s="17"/>
      <c r="M58" s="31"/>
      <c r="N58" s="21"/>
    </row>
    <row r="59" spans="1:14" x14ac:dyDescent="0.2">
      <c r="A59" s="44">
        <v>41624</v>
      </c>
      <c r="B59" s="35">
        <v>3285</v>
      </c>
      <c r="C59" t="s">
        <v>43</v>
      </c>
      <c r="D59" s="42" t="s">
        <v>38</v>
      </c>
      <c r="E59" s="2" t="s">
        <v>103</v>
      </c>
      <c r="F59" s="17"/>
      <c r="G59" s="31"/>
      <c r="H59" s="21"/>
      <c r="I59" s="17"/>
      <c r="J59" s="31"/>
      <c r="K59" s="21"/>
      <c r="L59" s="17">
        <v>1</v>
      </c>
      <c r="M59" s="31"/>
      <c r="N59" s="21"/>
    </row>
    <row r="60" spans="1:14" x14ac:dyDescent="0.2">
      <c r="A60" s="60">
        <v>41687</v>
      </c>
      <c r="B60" s="61">
        <v>3293</v>
      </c>
      <c r="C60" s="55" t="s">
        <v>43</v>
      </c>
      <c r="D60" s="55" t="s">
        <v>9</v>
      </c>
      <c r="E60" s="56" t="s">
        <v>44</v>
      </c>
      <c r="F60" s="54">
        <v>1</v>
      </c>
      <c r="G60" s="55"/>
      <c r="H60" s="56"/>
      <c r="I60" s="54"/>
      <c r="J60" s="55"/>
      <c r="K60" s="56"/>
      <c r="L60" s="54"/>
      <c r="M60" s="55"/>
      <c r="N60" s="56"/>
    </row>
    <row r="61" spans="1:14" x14ac:dyDescent="0.2">
      <c r="A61" s="44">
        <v>41687</v>
      </c>
      <c r="B61" s="35">
        <v>3293</v>
      </c>
      <c r="C61" t="s">
        <v>43</v>
      </c>
      <c r="D61" s="42" t="s">
        <v>41</v>
      </c>
      <c r="E61" s="2" t="s">
        <v>104</v>
      </c>
      <c r="F61" s="17"/>
      <c r="G61" s="31"/>
      <c r="H61" s="21"/>
      <c r="I61" s="17"/>
      <c r="J61" s="31"/>
      <c r="K61" s="21"/>
      <c r="L61" s="17">
        <v>1</v>
      </c>
      <c r="M61" s="31"/>
      <c r="N61" s="21"/>
    </row>
    <row r="62" spans="1:14" x14ac:dyDescent="0.2">
      <c r="A62" s="44">
        <v>41690</v>
      </c>
      <c r="B62" s="35">
        <v>3295</v>
      </c>
      <c r="C62" t="s">
        <v>51</v>
      </c>
      <c r="D62" t="s">
        <v>33</v>
      </c>
      <c r="E62" s="2" t="s">
        <v>108</v>
      </c>
      <c r="F62" s="17"/>
      <c r="G62" s="31"/>
      <c r="H62" s="21"/>
      <c r="I62" s="17"/>
      <c r="J62" s="31"/>
      <c r="K62" s="21"/>
      <c r="L62" s="17"/>
      <c r="M62" s="31">
        <v>1</v>
      </c>
      <c r="N62" s="21"/>
    </row>
    <row r="63" spans="1:14" x14ac:dyDescent="0.2">
      <c r="A63" s="44">
        <v>41709</v>
      </c>
      <c r="B63" s="35">
        <v>3302</v>
      </c>
      <c r="C63" t="s">
        <v>65</v>
      </c>
      <c r="D63" t="s">
        <v>39</v>
      </c>
      <c r="E63" s="2" t="s">
        <v>92</v>
      </c>
      <c r="F63" s="17"/>
      <c r="G63" s="31"/>
      <c r="H63" s="21"/>
      <c r="I63" s="17"/>
      <c r="J63" s="31"/>
      <c r="K63" s="21"/>
      <c r="L63" s="17"/>
      <c r="M63" s="31"/>
      <c r="N63" s="21">
        <v>1</v>
      </c>
    </row>
    <row r="64" spans="1:14" x14ac:dyDescent="0.2">
      <c r="A64" s="44">
        <v>41712</v>
      </c>
      <c r="B64" s="35">
        <v>3303</v>
      </c>
      <c r="C64" t="s">
        <v>46</v>
      </c>
      <c r="D64" s="42" t="s">
        <v>38</v>
      </c>
      <c r="E64" s="2" t="s">
        <v>105</v>
      </c>
      <c r="F64" s="17"/>
      <c r="G64" s="31"/>
      <c r="H64" s="21"/>
      <c r="I64" s="17"/>
      <c r="J64" s="31"/>
      <c r="K64" s="21"/>
      <c r="L64" s="17">
        <v>1</v>
      </c>
      <c r="M64" s="31"/>
      <c r="N64" s="21"/>
    </row>
    <row r="65" spans="1:14" x14ac:dyDescent="0.2">
      <c r="A65" s="44">
        <v>41712</v>
      </c>
      <c r="B65" s="35">
        <v>3303</v>
      </c>
      <c r="C65" t="s">
        <v>46</v>
      </c>
      <c r="D65" s="42" t="s">
        <v>41</v>
      </c>
      <c r="E65" s="2" t="s">
        <v>93</v>
      </c>
      <c r="F65" s="17"/>
      <c r="G65" s="31"/>
      <c r="H65" s="21"/>
      <c r="I65" s="17"/>
      <c r="J65" s="31"/>
      <c r="K65" s="21"/>
      <c r="L65" s="17">
        <v>1</v>
      </c>
      <c r="M65" s="31"/>
      <c r="N65" s="21"/>
    </row>
    <row r="66" spans="1:14" x14ac:dyDescent="0.2">
      <c r="A66" s="58">
        <v>41722</v>
      </c>
      <c r="B66" s="59">
        <v>3307</v>
      </c>
      <c r="C66" s="31" t="s">
        <v>43</v>
      </c>
      <c r="D66" s="53" t="s">
        <v>42</v>
      </c>
      <c r="E66" s="21" t="s">
        <v>94</v>
      </c>
      <c r="F66" s="17"/>
      <c r="G66" s="31"/>
      <c r="H66" s="21"/>
      <c r="I66" s="17">
        <v>1</v>
      </c>
      <c r="J66" s="31"/>
      <c r="K66" s="21"/>
      <c r="L66" s="17"/>
      <c r="M66" s="31"/>
      <c r="N66" s="21"/>
    </row>
    <row r="67" spans="1:14" x14ac:dyDescent="0.2">
      <c r="A67" s="58">
        <v>41743</v>
      </c>
      <c r="B67" s="59">
        <v>3308</v>
      </c>
      <c r="C67" s="31" t="s">
        <v>43</v>
      </c>
      <c r="D67" s="31" t="s">
        <v>33</v>
      </c>
      <c r="E67" s="21" t="s">
        <v>95</v>
      </c>
      <c r="F67" s="17"/>
      <c r="G67" s="31"/>
      <c r="H67" s="21"/>
      <c r="I67" s="17">
        <v>1</v>
      </c>
      <c r="J67" s="31"/>
      <c r="K67" s="21"/>
      <c r="L67" s="17"/>
      <c r="M67" s="31"/>
      <c r="N67" s="21"/>
    </row>
    <row r="68" spans="1:14" ht="16" thickBot="1" x14ac:dyDescent="0.25">
      <c r="A68" s="60">
        <v>41767</v>
      </c>
      <c r="B68" s="61">
        <v>3311</v>
      </c>
      <c r="C68" s="55" t="s">
        <v>40</v>
      </c>
      <c r="D68" s="55" t="s">
        <v>9</v>
      </c>
      <c r="E68" s="56" t="s">
        <v>45</v>
      </c>
      <c r="F68" s="54"/>
      <c r="G68" s="55">
        <v>1</v>
      </c>
      <c r="H68" s="56"/>
      <c r="I68" s="54"/>
      <c r="J68" s="55"/>
      <c r="K68" s="56"/>
      <c r="L68" s="54"/>
      <c r="M68" s="55"/>
      <c r="N68" s="56"/>
    </row>
    <row r="69" spans="1:14" x14ac:dyDescent="0.2">
      <c r="A69" s="23"/>
      <c r="B69" s="23"/>
      <c r="C69" s="23"/>
      <c r="D69" s="23"/>
      <c r="E69" s="24" t="s">
        <v>12</v>
      </c>
      <c r="F69" s="23">
        <f t="shared" ref="F69:N69" si="0">SUM(F6:F68)</f>
        <v>1</v>
      </c>
      <c r="G69" s="23">
        <f t="shared" si="0"/>
        <v>1</v>
      </c>
      <c r="H69" s="23">
        <f t="shared" si="0"/>
        <v>0</v>
      </c>
      <c r="I69" s="23">
        <f t="shared" si="0"/>
        <v>21</v>
      </c>
      <c r="J69" s="23">
        <f t="shared" si="0"/>
        <v>18</v>
      </c>
      <c r="K69" s="23">
        <f t="shared" si="0"/>
        <v>0</v>
      </c>
      <c r="L69" s="23">
        <f t="shared" si="0"/>
        <v>8</v>
      </c>
      <c r="M69" s="23">
        <f t="shared" si="0"/>
        <v>13</v>
      </c>
      <c r="N69" s="23">
        <f t="shared" si="0"/>
        <v>2</v>
      </c>
    </row>
    <row r="73" spans="1:14" ht="19" x14ac:dyDescent="0.25">
      <c r="A73" s="76" t="s">
        <v>5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7"/>
    </row>
    <row r="74" spans="1:14" ht="16" x14ac:dyDescent="0.2">
      <c r="A74" s="78" t="s">
        <v>30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9"/>
    </row>
    <row r="75" spans="1:14" ht="16" x14ac:dyDescent="0.2">
      <c r="A75" s="65" t="s">
        <v>1</v>
      </c>
      <c r="B75" s="65" t="s">
        <v>116</v>
      </c>
      <c r="C75" s="65" t="s">
        <v>117</v>
      </c>
      <c r="D75" s="65" t="s">
        <v>118</v>
      </c>
      <c r="E75" s="66" t="s">
        <v>119</v>
      </c>
      <c r="F75" s="80" t="s">
        <v>159</v>
      </c>
      <c r="G75" s="80"/>
      <c r="H75" s="80"/>
      <c r="I75" s="80"/>
      <c r="J75" s="80"/>
      <c r="K75" s="80"/>
      <c r="L75" s="78"/>
      <c r="M75" s="78"/>
      <c r="N75" s="79"/>
    </row>
    <row r="76" spans="1:14" x14ac:dyDescent="0.2">
      <c r="A76" s="3"/>
      <c r="F76" s="81" t="s">
        <v>15</v>
      </c>
      <c r="G76" s="82"/>
      <c r="H76" s="83"/>
      <c r="I76" s="81" t="s">
        <v>16</v>
      </c>
      <c r="J76" s="82"/>
      <c r="K76" s="83"/>
      <c r="L76" s="84" t="s">
        <v>17</v>
      </c>
      <c r="M76" s="85"/>
      <c r="N76" s="86"/>
    </row>
    <row r="77" spans="1:14" x14ac:dyDescent="0.2">
      <c r="A77" s="3"/>
      <c r="F77" s="6" t="s">
        <v>2</v>
      </c>
      <c r="G77" s="7" t="s">
        <v>3</v>
      </c>
      <c r="H77" s="8" t="s">
        <v>4</v>
      </c>
      <c r="I77" s="6" t="s">
        <v>2</v>
      </c>
      <c r="J77" s="7" t="s">
        <v>3</v>
      </c>
      <c r="K77" s="8" t="s">
        <v>4</v>
      </c>
      <c r="L77" s="6" t="s">
        <v>2</v>
      </c>
      <c r="M77" s="7" t="s">
        <v>3</v>
      </c>
      <c r="N77" s="8" t="s">
        <v>4</v>
      </c>
    </row>
    <row r="78" spans="1:14" x14ac:dyDescent="0.2">
      <c r="A78" s="52">
        <v>41911</v>
      </c>
      <c r="B78" s="31">
        <v>3334</v>
      </c>
      <c r="C78" s="31" t="s">
        <v>48</v>
      </c>
      <c r="D78" s="31" t="s">
        <v>38</v>
      </c>
      <c r="E78" s="21" t="s">
        <v>123</v>
      </c>
      <c r="F78" s="17"/>
      <c r="G78" s="31"/>
      <c r="H78" s="21"/>
      <c r="I78" s="17"/>
      <c r="J78" s="31">
        <v>1</v>
      </c>
      <c r="K78" s="21"/>
      <c r="L78" s="31"/>
      <c r="M78" s="31"/>
      <c r="N78" s="21"/>
    </row>
    <row r="79" spans="1:14" x14ac:dyDescent="0.2">
      <c r="A79" s="63">
        <v>41953</v>
      </c>
      <c r="B79" s="29">
        <v>3344</v>
      </c>
      <c r="C79" s="29" t="s">
        <v>43</v>
      </c>
      <c r="D79" s="29" t="s">
        <v>33</v>
      </c>
      <c r="E79" s="40" t="s">
        <v>124</v>
      </c>
      <c r="F79" s="30"/>
      <c r="G79" s="29"/>
      <c r="H79" s="40"/>
      <c r="I79" s="30"/>
      <c r="J79" s="29">
        <v>1</v>
      </c>
      <c r="K79" s="40"/>
      <c r="L79" s="29"/>
      <c r="M79" s="29">
        <v>1</v>
      </c>
      <c r="N79" s="40"/>
    </row>
    <row r="80" spans="1:14" x14ac:dyDescent="0.2">
      <c r="A80" s="41">
        <v>42068</v>
      </c>
      <c r="B80">
        <v>3372</v>
      </c>
      <c r="C80" t="s">
        <v>46</v>
      </c>
      <c r="D80" t="s">
        <v>38</v>
      </c>
      <c r="E80" s="2" t="s">
        <v>136</v>
      </c>
      <c r="F80" s="3"/>
      <c r="H80" s="2"/>
      <c r="I80" s="3"/>
      <c r="K80" s="2"/>
      <c r="M80">
        <v>1</v>
      </c>
      <c r="N80" s="2"/>
    </row>
    <row r="81" spans="1:14" x14ac:dyDescent="0.2">
      <c r="A81" s="41">
        <v>42170</v>
      </c>
      <c r="B81">
        <v>3395</v>
      </c>
      <c r="C81" t="s">
        <v>58</v>
      </c>
      <c r="D81" t="s">
        <v>9</v>
      </c>
      <c r="E81" s="2" t="s">
        <v>133</v>
      </c>
      <c r="F81" s="3"/>
      <c r="H81" s="2"/>
      <c r="I81" s="3">
        <v>1</v>
      </c>
      <c r="K81" s="2"/>
      <c r="N81" s="2"/>
    </row>
    <row r="82" spans="1:14" x14ac:dyDescent="0.2">
      <c r="A82" s="41">
        <v>42265</v>
      </c>
      <c r="B82">
        <v>3409</v>
      </c>
      <c r="C82" t="s">
        <v>58</v>
      </c>
      <c r="D82" t="s">
        <v>38</v>
      </c>
      <c r="E82" s="2" t="s">
        <v>150</v>
      </c>
      <c r="F82" s="3"/>
      <c r="H82" s="2"/>
      <c r="I82" s="3"/>
      <c r="K82" s="2"/>
      <c r="L82">
        <v>1</v>
      </c>
      <c r="N82" s="2"/>
    </row>
    <row r="83" spans="1:14" x14ac:dyDescent="0.2">
      <c r="A83" s="41">
        <v>42278</v>
      </c>
      <c r="B83">
        <v>3410</v>
      </c>
      <c r="C83" t="s">
        <v>51</v>
      </c>
      <c r="D83" t="s">
        <v>38</v>
      </c>
      <c r="E83" s="2" t="s">
        <v>120</v>
      </c>
      <c r="F83" s="3"/>
      <c r="G83">
        <v>1</v>
      </c>
      <c r="H83" s="2"/>
      <c r="I83" s="3"/>
      <c r="K83" s="2"/>
      <c r="N83" s="2"/>
    </row>
    <row r="84" spans="1:14" x14ac:dyDescent="0.2">
      <c r="A84" s="41">
        <v>42341</v>
      </c>
      <c r="B84">
        <v>3433</v>
      </c>
      <c r="C84" t="s">
        <v>61</v>
      </c>
      <c r="D84" t="s">
        <v>41</v>
      </c>
      <c r="E84" s="2" t="s">
        <v>134</v>
      </c>
      <c r="F84" s="3"/>
      <c r="H84" s="2"/>
      <c r="I84" s="3">
        <v>1</v>
      </c>
      <c r="K84" s="2"/>
      <c r="N84" s="2"/>
    </row>
    <row r="85" spans="1:14" x14ac:dyDescent="0.2">
      <c r="A85" s="41">
        <v>42348</v>
      </c>
      <c r="B85">
        <v>3436</v>
      </c>
      <c r="C85" t="s">
        <v>46</v>
      </c>
      <c r="D85" t="s">
        <v>42</v>
      </c>
      <c r="E85" s="2" t="s">
        <v>137</v>
      </c>
      <c r="F85" s="3"/>
      <c r="H85" s="2"/>
      <c r="I85" s="3"/>
      <c r="K85" s="2"/>
      <c r="M85">
        <v>1</v>
      </c>
      <c r="N85" s="2"/>
    </row>
    <row r="86" spans="1:14" x14ac:dyDescent="0.2">
      <c r="A86" s="41">
        <v>42348</v>
      </c>
      <c r="B86">
        <v>3436</v>
      </c>
      <c r="C86" t="s">
        <v>46</v>
      </c>
      <c r="D86" t="s">
        <v>42</v>
      </c>
      <c r="E86" s="2" t="s">
        <v>138</v>
      </c>
      <c r="F86" s="3"/>
      <c r="H86" s="2"/>
      <c r="I86" s="3"/>
      <c r="K86" s="2"/>
      <c r="M86">
        <v>1</v>
      </c>
      <c r="N86" s="2"/>
    </row>
    <row r="87" spans="1:14" x14ac:dyDescent="0.2">
      <c r="A87" s="41">
        <v>42348</v>
      </c>
      <c r="B87">
        <v>3436</v>
      </c>
      <c r="C87" t="s">
        <v>46</v>
      </c>
      <c r="D87" t="s">
        <v>42</v>
      </c>
      <c r="E87" s="2" t="s">
        <v>122</v>
      </c>
      <c r="F87" s="3"/>
      <c r="H87" s="2"/>
      <c r="I87" s="3"/>
      <c r="K87" s="2"/>
      <c r="M87">
        <v>1</v>
      </c>
      <c r="N87" s="2"/>
    </row>
    <row r="88" spans="1:14" x14ac:dyDescent="0.2">
      <c r="A88" s="41">
        <v>42444</v>
      </c>
      <c r="B88">
        <v>3458</v>
      </c>
      <c r="C88" t="s">
        <v>48</v>
      </c>
      <c r="D88" t="s">
        <v>36</v>
      </c>
      <c r="E88" s="2" t="s">
        <v>139</v>
      </c>
      <c r="F88" s="3"/>
      <c r="H88" s="2"/>
      <c r="I88" s="3"/>
      <c r="K88" s="2"/>
      <c r="M88">
        <v>1</v>
      </c>
      <c r="N88" s="2"/>
    </row>
    <row r="89" spans="1:14" x14ac:dyDescent="0.2">
      <c r="A89" s="41">
        <v>42507</v>
      </c>
      <c r="B89">
        <v>3464</v>
      </c>
      <c r="C89" t="s">
        <v>43</v>
      </c>
      <c r="D89" t="s">
        <v>9</v>
      </c>
      <c r="E89" s="2" t="s">
        <v>125</v>
      </c>
      <c r="F89" s="3"/>
      <c r="H89" s="2"/>
      <c r="I89" s="3"/>
      <c r="J89">
        <v>1</v>
      </c>
      <c r="K89" s="2"/>
      <c r="N89" s="2"/>
    </row>
    <row r="90" spans="1:14" x14ac:dyDescent="0.2">
      <c r="A90" s="41">
        <v>42545</v>
      </c>
      <c r="B90">
        <v>3478</v>
      </c>
      <c r="C90" t="s">
        <v>48</v>
      </c>
      <c r="D90" t="s">
        <v>41</v>
      </c>
      <c r="E90" s="2" t="s">
        <v>147</v>
      </c>
      <c r="F90" s="3"/>
      <c r="H90" s="2"/>
      <c r="I90" s="3"/>
      <c r="K90" s="2"/>
      <c r="N90" s="2">
        <v>1</v>
      </c>
    </row>
    <row r="91" spans="1:14" x14ac:dyDescent="0.2">
      <c r="A91" s="41">
        <v>42545</v>
      </c>
      <c r="B91">
        <v>3478</v>
      </c>
      <c r="C91" t="s">
        <v>48</v>
      </c>
      <c r="D91" t="s">
        <v>41</v>
      </c>
      <c r="E91" s="2" t="s">
        <v>148</v>
      </c>
      <c r="F91" s="3"/>
      <c r="H91" s="2"/>
      <c r="I91" s="3"/>
      <c r="K91" s="2"/>
      <c r="N91" s="2">
        <v>1</v>
      </c>
    </row>
    <row r="92" spans="1:14" x14ac:dyDescent="0.2">
      <c r="A92" s="41">
        <v>42656</v>
      </c>
      <c r="B92">
        <v>3490</v>
      </c>
      <c r="C92" t="s">
        <v>61</v>
      </c>
      <c r="D92" t="s">
        <v>41</v>
      </c>
      <c r="E92" s="2" t="s">
        <v>26</v>
      </c>
      <c r="F92" s="3"/>
      <c r="H92" s="2"/>
      <c r="I92" s="3"/>
      <c r="K92" s="2"/>
      <c r="L92">
        <v>1</v>
      </c>
      <c r="N92" s="2"/>
    </row>
    <row r="93" spans="1:14" x14ac:dyDescent="0.2">
      <c r="A93" s="41">
        <v>42712</v>
      </c>
      <c r="B93">
        <v>3507</v>
      </c>
      <c r="C93" t="s">
        <v>54</v>
      </c>
      <c r="D93" t="s">
        <v>38</v>
      </c>
      <c r="E93" s="2" t="s">
        <v>151</v>
      </c>
      <c r="F93" s="3"/>
      <c r="H93" s="2"/>
      <c r="I93" s="3"/>
      <c r="K93" s="2"/>
      <c r="L93">
        <v>1</v>
      </c>
      <c r="N93" s="2"/>
    </row>
    <row r="94" spans="1:14" x14ac:dyDescent="0.2">
      <c r="A94" s="63">
        <v>42850</v>
      </c>
      <c r="B94" s="29">
        <v>3531</v>
      </c>
      <c r="C94" s="29" t="s">
        <v>48</v>
      </c>
      <c r="D94" s="29" t="s">
        <v>41</v>
      </c>
      <c r="E94" s="40" t="s">
        <v>131</v>
      </c>
      <c r="F94" s="30"/>
      <c r="G94" s="29"/>
      <c r="H94" s="40"/>
      <c r="I94" s="30">
        <v>1</v>
      </c>
      <c r="J94" s="29"/>
      <c r="K94" s="40"/>
      <c r="L94" s="29">
        <v>1</v>
      </c>
      <c r="M94" s="29"/>
      <c r="N94" s="40"/>
    </row>
    <row r="95" spans="1:14" x14ac:dyDescent="0.2">
      <c r="A95" s="41">
        <v>42850</v>
      </c>
      <c r="B95">
        <v>3531</v>
      </c>
      <c r="C95" t="s">
        <v>48</v>
      </c>
      <c r="D95" t="s">
        <v>38</v>
      </c>
      <c r="E95" s="2" t="s">
        <v>140</v>
      </c>
      <c r="F95" s="3"/>
      <c r="H95" s="2"/>
      <c r="I95" s="3"/>
      <c r="K95" s="2"/>
      <c r="M95">
        <v>1</v>
      </c>
      <c r="N95" s="2"/>
    </row>
    <row r="96" spans="1:14" x14ac:dyDescent="0.2">
      <c r="A96" s="41">
        <v>42850</v>
      </c>
      <c r="B96">
        <v>3531</v>
      </c>
      <c r="C96" t="s">
        <v>48</v>
      </c>
      <c r="D96" t="s">
        <v>41</v>
      </c>
      <c r="E96" s="2" t="s">
        <v>152</v>
      </c>
      <c r="F96" s="3"/>
      <c r="H96" s="2"/>
      <c r="I96" s="3"/>
      <c r="K96" s="2"/>
      <c r="L96">
        <v>1</v>
      </c>
      <c r="N96" s="2"/>
    </row>
    <row r="97" spans="1:14" x14ac:dyDescent="0.2">
      <c r="A97" s="41">
        <v>42933</v>
      </c>
      <c r="B97">
        <v>3556</v>
      </c>
      <c r="C97" t="s">
        <v>43</v>
      </c>
      <c r="D97" t="s">
        <v>33</v>
      </c>
      <c r="E97" s="2" t="s">
        <v>141</v>
      </c>
      <c r="F97" s="3"/>
      <c r="H97" s="2"/>
      <c r="I97" s="3"/>
      <c r="K97" s="2"/>
      <c r="M97">
        <v>1</v>
      </c>
      <c r="N97" s="2"/>
    </row>
    <row r="98" spans="1:14" x14ac:dyDescent="0.2">
      <c r="A98" s="41">
        <v>43020</v>
      </c>
      <c r="B98">
        <v>3564</v>
      </c>
      <c r="C98" t="s">
        <v>61</v>
      </c>
      <c r="D98" t="s">
        <v>41</v>
      </c>
      <c r="E98" s="2" t="s">
        <v>149</v>
      </c>
      <c r="F98" s="3"/>
      <c r="H98" s="2"/>
      <c r="I98" s="3"/>
      <c r="K98" s="2"/>
      <c r="N98" s="2">
        <v>1</v>
      </c>
    </row>
    <row r="99" spans="1:14" x14ac:dyDescent="0.2">
      <c r="A99" s="41">
        <v>43031</v>
      </c>
      <c r="B99">
        <v>3569</v>
      </c>
      <c r="C99" t="s">
        <v>54</v>
      </c>
      <c r="D99" t="s">
        <v>42</v>
      </c>
      <c r="E99" s="2" t="s">
        <v>135</v>
      </c>
      <c r="F99" s="3"/>
      <c r="H99" s="2"/>
      <c r="I99" s="3">
        <v>1</v>
      </c>
      <c r="K99" s="2"/>
      <c r="N99" s="2"/>
    </row>
    <row r="100" spans="1:14" x14ac:dyDescent="0.2">
      <c r="A100" s="41">
        <v>43076</v>
      </c>
      <c r="B100">
        <v>3583</v>
      </c>
      <c r="C100" t="s">
        <v>54</v>
      </c>
      <c r="D100" t="s">
        <v>36</v>
      </c>
      <c r="E100" s="2" t="s">
        <v>27</v>
      </c>
      <c r="F100" s="3"/>
      <c r="H100" s="2"/>
      <c r="I100" s="3"/>
      <c r="K100" s="2"/>
      <c r="M100">
        <v>1</v>
      </c>
      <c r="N100" s="2"/>
    </row>
    <row r="101" spans="1:14" x14ac:dyDescent="0.2">
      <c r="A101" s="41">
        <v>43158</v>
      </c>
      <c r="B101">
        <v>3599</v>
      </c>
      <c r="C101" t="s">
        <v>48</v>
      </c>
      <c r="D101" t="s">
        <v>38</v>
      </c>
      <c r="E101" s="2" t="s">
        <v>142</v>
      </c>
      <c r="F101" s="3"/>
      <c r="H101" s="2"/>
      <c r="I101" s="3"/>
      <c r="K101" s="2"/>
      <c r="M101">
        <v>1</v>
      </c>
      <c r="N101" s="2"/>
    </row>
    <row r="102" spans="1:14" x14ac:dyDescent="0.2">
      <c r="A102" s="41">
        <v>43168</v>
      </c>
      <c r="B102">
        <v>3603</v>
      </c>
      <c r="C102" t="s">
        <v>61</v>
      </c>
      <c r="D102" t="s">
        <v>35</v>
      </c>
      <c r="E102" s="2" t="s">
        <v>121</v>
      </c>
      <c r="F102" s="3"/>
      <c r="H102" s="2"/>
      <c r="I102" s="3"/>
      <c r="J102">
        <v>1</v>
      </c>
      <c r="K102" s="2"/>
      <c r="N102" s="2"/>
    </row>
    <row r="103" spans="1:14" x14ac:dyDescent="0.2">
      <c r="A103" s="41">
        <v>43202</v>
      </c>
      <c r="B103">
        <v>3611</v>
      </c>
      <c r="C103" t="s">
        <v>48</v>
      </c>
      <c r="D103" t="s">
        <v>34</v>
      </c>
      <c r="E103" s="2" t="s">
        <v>143</v>
      </c>
      <c r="F103" s="3"/>
      <c r="H103" s="2"/>
      <c r="I103" s="3"/>
      <c r="K103" s="2"/>
      <c r="M103">
        <v>1</v>
      </c>
      <c r="N103" s="2"/>
    </row>
    <row r="104" spans="1:14" x14ac:dyDescent="0.2">
      <c r="A104" s="41">
        <v>43234</v>
      </c>
      <c r="B104">
        <v>3615</v>
      </c>
      <c r="C104" t="s">
        <v>48</v>
      </c>
      <c r="D104" t="s">
        <v>38</v>
      </c>
      <c r="E104" s="2" t="s">
        <v>144</v>
      </c>
      <c r="F104" s="3"/>
      <c r="H104" s="2"/>
      <c r="I104" s="3"/>
      <c r="K104" s="2"/>
      <c r="M104">
        <v>1</v>
      </c>
      <c r="N104" s="2"/>
    </row>
    <row r="105" spans="1:14" x14ac:dyDescent="0.2">
      <c r="A105" s="41">
        <v>43234</v>
      </c>
      <c r="B105">
        <v>3615</v>
      </c>
      <c r="C105" t="s">
        <v>48</v>
      </c>
      <c r="D105" t="s">
        <v>38</v>
      </c>
      <c r="E105" s="2" t="s">
        <v>153</v>
      </c>
      <c r="F105" s="3"/>
      <c r="H105" s="2"/>
      <c r="I105" s="3"/>
      <c r="K105" s="2"/>
      <c r="L105">
        <v>1</v>
      </c>
      <c r="N105" s="2"/>
    </row>
    <row r="106" spans="1:14" x14ac:dyDescent="0.2">
      <c r="A106" s="41">
        <v>43242</v>
      </c>
      <c r="B106">
        <v>3617</v>
      </c>
      <c r="C106" t="s">
        <v>52</v>
      </c>
      <c r="D106" t="s">
        <v>38</v>
      </c>
      <c r="E106" s="2" t="s">
        <v>126</v>
      </c>
      <c r="F106" s="3"/>
      <c r="H106" s="2"/>
      <c r="I106" s="3"/>
      <c r="J106">
        <v>1</v>
      </c>
      <c r="K106" s="2"/>
      <c r="N106" s="2"/>
    </row>
    <row r="107" spans="1:14" x14ac:dyDescent="0.2">
      <c r="A107" s="41">
        <v>43272</v>
      </c>
      <c r="B107">
        <v>3625</v>
      </c>
      <c r="C107" t="s">
        <v>54</v>
      </c>
      <c r="D107" t="s">
        <v>36</v>
      </c>
      <c r="E107" s="2" t="s">
        <v>154</v>
      </c>
      <c r="F107" s="3"/>
      <c r="H107" s="2"/>
      <c r="I107" s="3"/>
      <c r="K107" s="2"/>
      <c r="L107">
        <v>1</v>
      </c>
      <c r="N107" s="2"/>
    </row>
    <row r="108" spans="1:14" x14ac:dyDescent="0.2">
      <c r="A108" s="41">
        <v>43273</v>
      </c>
      <c r="B108">
        <v>3626</v>
      </c>
      <c r="C108" t="s">
        <v>65</v>
      </c>
      <c r="D108" t="s">
        <v>39</v>
      </c>
      <c r="E108" s="43" t="s">
        <v>25</v>
      </c>
      <c r="F108" s="3"/>
      <c r="H108" s="2"/>
      <c r="I108" s="3"/>
      <c r="K108" s="2"/>
      <c r="L108">
        <v>1</v>
      </c>
      <c r="N108" s="2"/>
    </row>
    <row r="109" spans="1:14" x14ac:dyDescent="0.2">
      <c r="A109" s="41">
        <v>43277</v>
      </c>
      <c r="B109">
        <v>3628</v>
      </c>
      <c r="C109" t="s">
        <v>48</v>
      </c>
      <c r="D109" t="s">
        <v>42</v>
      </c>
      <c r="E109" s="2" t="s">
        <v>145</v>
      </c>
      <c r="F109" s="3"/>
      <c r="H109" s="2"/>
      <c r="I109" s="3"/>
      <c r="K109" s="2"/>
      <c r="M109">
        <v>1</v>
      </c>
      <c r="N109" s="2"/>
    </row>
    <row r="110" spans="1:14" x14ac:dyDescent="0.2">
      <c r="A110" s="41">
        <v>43297</v>
      </c>
      <c r="B110">
        <v>3632</v>
      </c>
      <c r="C110" t="s">
        <v>43</v>
      </c>
      <c r="D110" t="s">
        <v>9</v>
      </c>
      <c r="E110" s="2" t="s">
        <v>127</v>
      </c>
      <c r="F110" s="3"/>
      <c r="H110" s="2"/>
      <c r="I110" s="3"/>
      <c r="J110">
        <v>1</v>
      </c>
      <c r="K110" s="2"/>
      <c r="N110" s="2"/>
    </row>
    <row r="111" spans="1:14" x14ac:dyDescent="0.2">
      <c r="A111" s="41">
        <v>43370</v>
      </c>
      <c r="B111">
        <v>3638</v>
      </c>
      <c r="C111" t="s">
        <v>51</v>
      </c>
      <c r="D111" t="s">
        <v>36</v>
      </c>
      <c r="E111" s="2" t="s">
        <v>146</v>
      </c>
      <c r="F111" s="3"/>
      <c r="H111" s="2"/>
      <c r="I111" s="3"/>
      <c r="K111" s="2"/>
      <c r="M111">
        <v>1</v>
      </c>
      <c r="N111" s="2"/>
    </row>
    <row r="112" spans="1:14" x14ac:dyDescent="0.2">
      <c r="A112" s="41">
        <v>43384</v>
      </c>
      <c r="B112">
        <v>3641</v>
      </c>
      <c r="C112" t="s">
        <v>61</v>
      </c>
      <c r="D112" t="s">
        <v>41</v>
      </c>
      <c r="E112" s="2" t="s">
        <v>132</v>
      </c>
      <c r="F112" s="3"/>
      <c r="H112" s="2"/>
      <c r="I112" s="3">
        <v>1</v>
      </c>
      <c r="K112" s="2"/>
      <c r="N112" s="2"/>
    </row>
    <row r="113" spans="1:14" x14ac:dyDescent="0.2">
      <c r="A113" s="41">
        <v>43454</v>
      </c>
      <c r="B113">
        <v>3666</v>
      </c>
      <c r="C113" t="s">
        <v>58</v>
      </c>
      <c r="D113" t="s">
        <v>33</v>
      </c>
      <c r="E113" s="2" t="s">
        <v>128</v>
      </c>
      <c r="F113" s="3"/>
      <c r="H113" s="2"/>
      <c r="I113" s="3"/>
      <c r="J113">
        <v>1</v>
      </c>
      <c r="K113" s="2"/>
      <c r="N113" s="2"/>
    </row>
    <row r="114" spans="1:14" x14ac:dyDescent="0.2">
      <c r="A114" s="41">
        <v>43564</v>
      </c>
      <c r="B114">
        <v>3685</v>
      </c>
      <c r="C114" t="s">
        <v>48</v>
      </c>
      <c r="D114" t="s">
        <v>42</v>
      </c>
      <c r="E114" s="2" t="s">
        <v>28</v>
      </c>
      <c r="F114" s="3"/>
      <c r="H114" s="2"/>
      <c r="I114" s="3">
        <v>1</v>
      </c>
      <c r="K114" s="2"/>
      <c r="N114" s="2"/>
    </row>
    <row r="115" spans="1:14" x14ac:dyDescent="0.2">
      <c r="A115" s="41">
        <v>43607</v>
      </c>
      <c r="B115">
        <v>3693</v>
      </c>
      <c r="C115" t="s">
        <v>54</v>
      </c>
      <c r="D115" t="s">
        <v>33</v>
      </c>
      <c r="E115" s="2" t="s">
        <v>129</v>
      </c>
      <c r="F115" s="3"/>
      <c r="H115" s="2"/>
      <c r="I115" s="3"/>
      <c r="J115">
        <v>1</v>
      </c>
      <c r="K115" s="2"/>
      <c r="N115" s="2"/>
    </row>
    <row r="116" spans="1:14" ht="16" thickBot="1" x14ac:dyDescent="0.25">
      <c r="A116" s="41">
        <v>43607</v>
      </c>
      <c r="B116">
        <v>3693</v>
      </c>
      <c r="C116" t="s">
        <v>54</v>
      </c>
      <c r="D116" t="s">
        <v>33</v>
      </c>
      <c r="E116" s="2" t="s">
        <v>130</v>
      </c>
      <c r="F116" s="3"/>
      <c r="H116" s="2"/>
      <c r="I116" s="3"/>
      <c r="J116">
        <v>1</v>
      </c>
      <c r="K116" s="2"/>
      <c r="N116" s="2"/>
    </row>
    <row r="117" spans="1:14" x14ac:dyDescent="0.2">
      <c r="A117" s="23"/>
      <c r="B117" s="23"/>
      <c r="C117" s="23"/>
      <c r="D117" s="23"/>
      <c r="E117" s="24" t="s">
        <v>12</v>
      </c>
      <c r="F117" s="23">
        <f t="shared" ref="F117:N117" si="1">SUM(F78:F116)</f>
        <v>0</v>
      </c>
      <c r="G117" s="23">
        <f t="shared" si="1"/>
        <v>1</v>
      </c>
      <c r="H117" s="62">
        <f t="shared" si="1"/>
        <v>0</v>
      </c>
      <c r="I117" s="23">
        <f t="shared" si="1"/>
        <v>6</v>
      </c>
      <c r="J117" s="23">
        <f t="shared" si="1"/>
        <v>9</v>
      </c>
      <c r="K117" s="23">
        <f t="shared" si="1"/>
        <v>0</v>
      </c>
      <c r="L117" s="23">
        <f t="shared" si="1"/>
        <v>8</v>
      </c>
      <c r="M117" s="23">
        <f t="shared" si="1"/>
        <v>14</v>
      </c>
      <c r="N117" s="23">
        <f t="shared" si="1"/>
        <v>3</v>
      </c>
    </row>
  </sheetData>
  <sortState xmlns:xlrd2="http://schemas.microsoft.com/office/spreadsheetml/2017/richdata2" ref="A78:N116">
    <sortCondition ref="A78:A116"/>
  </sortState>
  <mergeCells count="12">
    <mergeCell ref="A1:N1"/>
    <mergeCell ref="A2:N2"/>
    <mergeCell ref="F3:N3"/>
    <mergeCell ref="F4:H4"/>
    <mergeCell ref="I4:K4"/>
    <mergeCell ref="L4:N4"/>
    <mergeCell ref="A73:N73"/>
    <mergeCell ref="A74:N74"/>
    <mergeCell ref="F75:N75"/>
    <mergeCell ref="F76:H76"/>
    <mergeCell ref="I76:K76"/>
    <mergeCell ref="L76:N7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1AA5-81C0-4B30-8A52-F54C6ED9EDB5}">
  <sheetPr codeName="Munka2"/>
  <dimension ref="A1:F11"/>
  <sheetViews>
    <sheetView zoomScale="99" zoomScaleNormal="99" workbookViewId="0">
      <selection activeCell="B28" sqref="B28"/>
    </sheetView>
  </sheetViews>
  <sheetFormatPr baseColWidth="10" defaultColWidth="8.83203125" defaultRowHeight="15" x14ac:dyDescent="0.2"/>
  <cols>
    <col min="5" max="5" width="12.1640625" bestFit="1" customWidth="1"/>
  </cols>
  <sheetData>
    <row r="1" spans="1:6" ht="16" x14ac:dyDescent="0.2">
      <c r="A1" s="89" t="s">
        <v>0</v>
      </c>
      <c r="B1" s="89"/>
      <c r="C1" s="89"/>
      <c r="D1" s="89"/>
      <c r="E1" s="89"/>
    </row>
    <row r="2" spans="1:6" x14ac:dyDescent="0.2">
      <c r="B2" s="90" t="s">
        <v>6</v>
      </c>
      <c r="C2" s="91"/>
      <c r="D2" s="91"/>
      <c r="E2" s="25" t="s">
        <v>7</v>
      </c>
    </row>
    <row r="3" spans="1:6" x14ac:dyDescent="0.2">
      <c r="B3" s="6" t="s">
        <v>18</v>
      </c>
      <c r="C3" s="7" t="s">
        <v>19</v>
      </c>
      <c r="D3" s="7" t="s">
        <v>20</v>
      </c>
      <c r="E3" s="4" t="s">
        <v>21</v>
      </c>
    </row>
    <row r="4" spans="1:6" x14ac:dyDescent="0.2">
      <c r="A4" s="1" t="s">
        <v>8</v>
      </c>
      <c r="B4" s="26"/>
      <c r="C4" s="27"/>
      <c r="D4" s="27">
        <v>2</v>
      </c>
      <c r="E4" s="5"/>
    </row>
    <row r="5" spans="1:6" x14ac:dyDescent="0.2">
      <c r="A5" s="1"/>
      <c r="B5" s="1" t="s">
        <v>11</v>
      </c>
      <c r="C5">
        <f>SUM(B4:D4)</f>
        <v>2</v>
      </c>
      <c r="E5" s="1" t="s">
        <v>11</v>
      </c>
      <c r="F5">
        <f>SUM(E4)</f>
        <v>0</v>
      </c>
    </row>
    <row r="7" spans="1:6" ht="16" x14ac:dyDescent="0.2">
      <c r="A7" s="89" t="s">
        <v>5</v>
      </c>
      <c r="B7" s="89"/>
      <c r="C7" s="89"/>
      <c r="D7" s="89"/>
      <c r="E7" s="89"/>
    </row>
    <row r="8" spans="1:6" x14ac:dyDescent="0.2">
      <c r="B8" s="90" t="s">
        <v>6</v>
      </c>
      <c r="C8" s="91"/>
      <c r="D8" s="91"/>
      <c r="E8" s="25" t="s">
        <v>7</v>
      </c>
    </row>
    <row r="9" spans="1:6" x14ac:dyDescent="0.2">
      <c r="B9" s="6" t="s">
        <v>18</v>
      </c>
      <c r="C9" s="7" t="s">
        <v>19</v>
      </c>
      <c r="D9" s="7" t="s">
        <v>20</v>
      </c>
      <c r="E9" s="4" t="s">
        <v>21</v>
      </c>
    </row>
    <row r="10" spans="1:6" x14ac:dyDescent="0.2">
      <c r="A10" s="1" t="s">
        <v>8</v>
      </c>
      <c r="B10" s="26"/>
      <c r="C10" s="27"/>
      <c r="D10" s="27">
        <v>2</v>
      </c>
      <c r="E10" s="5"/>
    </row>
    <row r="11" spans="1:6" x14ac:dyDescent="0.2">
      <c r="B11" s="1" t="s">
        <v>11</v>
      </c>
      <c r="C11">
        <f>SUM(B10:D10)</f>
        <v>2</v>
      </c>
      <c r="E11" s="1" t="s">
        <v>11</v>
      </c>
      <c r="F11">
        <f>SUM(E10)</f>
        <v>0</v>
      </c>
    </row>
  </sheetData>
  <mergeCells count="4">
    <mergeCell ref="A1:E1"/>
    <mergeCell ref="B2:D2"/>
    <mergeCell ref="A7:E7"/>
    <mergeCell ref="B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97E7-1D1C-42E6-916D-04B09798837D}">
  <sheetPr codeName="Munka3"/>
  <dimension ref="A1:N38"/>
  <sheetViews>
    <sheetView zoomScale="70" zoomScaleNormal="70" workbookViewId="0">
      <selection activeCell="B10" sqref="B10"/>
    </sheetView>
  </sheetViews>
  <sheetFormatPr baseColWidth="10" defaultColWidth="8.83203125" defaultRowHeight="15" x14ac:dyDescent="0.2"/>
  <cols>
    <col min="1" max="1" width="36.6640625" bestFit="1" customWidth="1"/>
    <col min="2" max="2" width="25.33203125" customWidth="1"/>
    <col min="3" max="3" width="6.83203125" bestFit="1" customWidth="1"/>
    <col min="4" max="4" width="9.6640625" bestFit="1" customWidth="1"/>
    <col min="5" max="5" width="9.83203125" bestFit="1" customWidth="1"/>
    <col min="6" max="6" width="7.5" bestFit="1" customWidth="1"/>
    <col min="7" max="7" width="10.5" bestFit="1" customWidth="1"/>
    <col min="8" max="8" width="9.83203125" bestFit="1" customWidth="1"/>
    <col min="9" max="9" width="7.5" bestFit="1" customWidth="1"/>
    <col min="10" max="10" width="10.5" bestFit="1" customWidth="1"/>
    <col min="11" max="11" width="14.6640625" bestFit="1" customWidth="1"/>
    <col min="12" max="12" width="13.33203125" bestFit="1" customWidth="1"/>
    <col min="13" max="14" width="27.1640625" bestFit="1" customWidth="1"/>
  </cols>
  <sheetData>
    <row r="1" spans="1:14" ht="18.5" customHeight="1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2">
      <c r="A2" s="9"/>
      <c r="B2" s="93" t="s">
        <v>31</v>
      </c>
      <c r="C2" s="98" t="s">
        <v>15</v>
      </c>
      <c r="D2" s="99"/>
      <c r="E2" s="100"/>
      <c r="F2" s="98" t="s">
        <v>16</v>
      </c>
      <c r="G2" s="99"/>
      <c r="H2" s="100"/>
      <c r="I2" s="98" t="s">
        <v>17</v>
      </c>
      <c r="J2" s="99"/>
      <c r="K2" s="100"/>
      <c r="L2" s="93" t="s">
        <v>23</v>
      </c>
      <c r="M2" s="93" t="s">
        <v>13</v>
      </c>
      <c r="N2" s="95" t="s">
        <v>14</v>
      </c>
    </row>
    <row r="3" spans="1:14" x14ac:dyDescent="0.2">
      <c r="A3" s="10"/>
      <c r="B3" s="94"/>
      <c r="C3" s="6" t="s">
        <v>2</v>
      </c>
      <c r="D3" s="7" t="s">
        <v>3</v>
      </c>
      <c r="E3" s="8" t="s">
        <v>4</v>
      </c>
      <c r="F3" s="6" t="s">
        <v>2</v>
      </c>
      <c r="G3" s="7" t="s">
        <v>3</v>
      </c>
      <c r="H3" s="8" t="s">
        <v>4</v>
      </c>
      <c r="I3" s="6" t="s">
        <v>2</v>
      </c>
      <c r="J3" s="7" t="s">
        <v>3</v>
      </c>
      <c r="K3" s="8" t="s">
        <v>4</v>
      </c>
      <c r="L3" s="94"/>
      <c r="M3" s="94"/>
      <c r="N3" s="96"/>
    </row>
    <row r="4" spans="1:14" x14ac:dyDescent="0.2">
      <c r="A4" s="22" t="s">
        <v>9</v>
      </c>
      <c r="B4">
        <v>77</v>
      </c>
      <c r="C4" s="39">
        <v>1</v>
      </c>
      <c r="D4" s="16">
        <v>1</v>
      </c>
      <c r="E4" s="22">
        <v>0</v>
      </c>
      <c r="F4" s="39">
        <v>1</v>
      </c>
      <c r="G4" s="16">
        <v>4</v>
      </c>
      <c r="H4" s="22">
        <v>0</v>
      </c>
      <c r="I4" s="18">
        <v>0</v>
      </c>
      <c r="J4" s="19">
        <v>1</v>
      </c>
      <c r="K4" s="20">
        <v>0</v>
      </c>
      <c r="L4" s="14">
        <f>SUM(C4:D4,F4:G4,I4:J4)/3</f>
        <v>2.6666666666666665</v>
      </c>
      <c r="M4" s="12" t="s">
        <v>109</v>
      </c>
      <c r="N4" s="64" t="s">
        <v>110</v>
      </c>
    </row>
    <row r="5" spans="1:14" ht="16" x14ac:dyDescent="0.2">
      <c r="A5" s="36" t="s">
        <v>33</v>
      </c>
      <c r="B5">
        <v>78</v>
      </c>
      <c r="C5" s="3">
        <v>0</v>
      </c>
      <c r="D5">
        <v>0</v>
      </c>
      <c r="E5" s="2">
        <v>0</v>
      </c>
      <c r="F5" s="3">
        <v>3</v>
      </c>
      <c r="G5">
        <v>5</v>
      </c>
      <c r="H5" s="2">
        <v>0</v>
      </c>
      <c r="I5" s="17">
        <v>1</v>
      </c>
      <c r="J5" s="15">
        <v>2</v>
      </c>
      <c r="K5" s="21">
        <v>0</v>
      </c>
      <c r="L5" s="14">
        <f t="shared" ref="L5:L15" si="0">SUM(C5:D5,F5:G5,I5:J5)/3</f>
        <v>3.6666666666666665</v>
      </c>
      <c r="M5" s="13" t="s">
        <v>109</v>
      </c>
      <c r="N5" s="64" t="s">
        <v>113</v>
      </c>
    </row>
    <row r="6" spans="1:14" ht="16" x14ac:dyDescent="0.2">
      <c r="A6" s="36" t="s">
        <v>34</v>
      </c>
      <c r="B6">
        <v>8</v>
      </c>
      <c r="C6" s="3">
        <v>0</v>
      </c>
      <c r="D6">
        <v>0</v>
      </c>
      <c r="E6" s="2">
        <v>0</v>
      </c>
      <c r="F6" s="3">
        <v>0</v>
      </c>
      <c r="G6">
        <v>0</v>
      </c>
      <c r="H6" s="2">
        <v>0</v>
      </c>
      <c r="I6" s="17">
        <v>0</v>
      </c>
      <c r="J6" s="15">
        <v>0</v>
      </c>
      <c r="K6" s="21">
        <v>0</v>
      </c>
      <c r="L6" s="14">
        <f t="shared" si="0"/>
        <v>0</v>
      </c>
      <c r="M6" s="13" t="s">
        <v>25</v>
      </c>
      <c r="N6" s="64" t="s">
        <v>112</v>
      </c>
    </row>
    <row r="7" spans="1:14" x14ac:dyDescent="0.2">
      <c r="A7" s="2" t="s">
        <v>35</v>
      </c>
      <c r="B7">
        <v>22</v>
      </c>
      <c r="C7" s="3">
        <v>0</v>
      </c>
      <c r="D7">
        <v>0</v>
      </c>
      <c r="E7" s="2">
        <v>0</v>
      </c>
      <c r="F7" s="3">
        <v>2</v>
      </c>
      <c r="G7">
        <v>0</v>
      </c>
      <c r="H7" s="2">
        <v>0</v>
      </c>
      <c r="I7" s="17">
        <v>0</v>
      </c>
      <c r="J7" s="15">
        <v>1</v>
      </c>
      <c r="K7" s="21">
        <v>0</v>
      </c>
      <c r="L7" s="14">
        <f t="shared" si="0"/>
        <v>1</v>
      </c>
      <c r="M7" s="13" t="s">
        <v>109</v>
      </c>
      <c r="N7" s="64" t="s">
        <v>113</v>
      </c>
    </row>
    <row r="8" spans="1:14" x14ac:dyDescent="0.2">
      <c r="A8" s="2" t="s">
        <v>36</v>
      </c>
      <c r="B8">
        <v>20</v>
      </c>
      <c r="C8" s="3">
        <v>0</v>
      </c>
      <c r="D8">
        <v>0</v>
      </c>
      <c r="E8" s="2">
        <v>0</v>
      </c>
      <c r="F8" s="3">
        <v>5</v>
      </c>
      <c r="G8">
        <v>1</v>
      </c>
      <c r="H8" s="2">
        <v>0</v>
      </c>
      <c r="I8" s="17">
        <v>0</v>
      </c>
      <c r="J8" s="15">
        <v>0</v>
      </c>
      <c r="K8" s="21">
        <v>0</v>
      </c>
      <c r="L8" s="14">
        <f t="shared" si="0"/>
        <v>2</v>
      </c>
      <c r="M8" s="13" t="s">
        <v>109</v>
      </c>
      <c r="N8" s="64" t="s">
        <v>114</v>
      </c>
    </row>
    <row r="9" spans="1:14" ht="16" x14ac:dyDescent="0.2">
      <c r="A9" s="36" t="s">
        <v>37</v>
      </c>
      <c r="B9">
        <v>30</v>
      </c>
      <c r="C9" s="3">
        <v>0</v>
      </c>
      <c r="D9">
        <v>0</v>
      </c>
      <c r="E9" s="2">
        <v>0</v>
      </c>
      <c r="F9" s="3">
        <v>0</v>
      </c>
      <c r="G9">
        <v>0</v>
      </c>
      <c r="H9" s="2">
        <v>0</v>
      </c>
      <c r="I9" s="17">
        <v>0</v>
      </c>
      <c r="J9" s="15">
        <v>0</v>
      </c>
      <c r="K9" s="21">
        <v>0</v>
      </c>
      <c r="L9" s="14">
        <f t="shared" si="0"/>
        <v>0</v>
      </c>
      <c r="M9" s="13" t="s">
        <v>25</v>
      </c>
      <c r="N9" s="64" t="s">
        <v>112</v>
      </c>
    </row>
    <row r="10" spans="1:14" x14ac:dyDescent="0.2">
      <c r="A10" s="2" t="s">
        <v>38</v>
      </c>
      <c r="B10">
        <v>66</v>
      </c>
      <c r="C10" s="3">
        <v>0</v>
      </c>
      <c r="D10">
        <v>0</v>
      </c>
      <c r="E10" s="2">
        <v>0</v>
      </c>
      <c r="F10" s="3">
        <v>3</v>
      </c>
      <c r="G10">
        <v>2</v>
      </c>
      <c r="H10" s="2">
        <v>0</v>
      </c>
      <c r="I10" s="17">
        <v>5</v>
      </c>
      <c r="J10" s="15">
        <v>4</v>
      </c>
      <c r="K10" s="21">
        <v>0</v>
      </c>
      <c r="L10" s="14">
        <f t="shared" si="0"/>
        <v>4.666666666666667</v>
      </c>
      <c r="M10" s="13" t="s">
        <v>110</v>
      </c>
      <c r="N10" s="64" t="s">
        <v>113</v>
      </c>
    </row>
    <row r="11" spans="1:14" x14ac:dyDescent="0.2">
      <c r="A11" s="2" t="s">
        <v>39</v>
      </c>
      <c r="B11">
        <v>135</v>
      </c>
      <c r="C11" s="3">
        <v>0</v>
      </c>
      <c r="D11">
        <v>0</v>
      </c>
      <c r="E11" s="2">
        <v>0</v>
      </c>
      <c r="F11" s="3">
        <v>1</v>
      </c>
      <c r="G11">
        <v>2</v>
      </c>
      <c r="H11" s="2">
        <v>0</v>
      </c>
      <c r="I11" s="17">
        <v>0</v>
      </c>
      <c r="J11" s="15">
        <v>2</v>
      </c>
      <c r="K11" s="21">
        <v>1</v>
      </c>
      <c r="L11" s="14">
        <f t="shared" si="0"/>
        <v>1.6666666666666667</v>
      </c>
      <c r="M11" s="13" t="s">
        <v>109</v>
      </c>
      <c r="N11" s="64" t="s">
        <v>113</v>
      </c>
    </row>
    <row r="12" spans="1:14" x14ac:dyDescent="0.2">
      <c r="A12" s="2" t="s">
        <v>10</v>
      </c>
      <c r="B12">
        <v>29</v>
      </c>
      <c r="C12" s="3">
        <v>0</v>
      </c>
      <c r="D12">
        <v>0</v>
      </c>
      <c r="E12" s="2">
        <v>0</v>
      </c>
      <c r="F12" s="3">
        <v>0</v>
      </c>
      <c r="G12">
        <v>1</v>
      </c>
      <c r="H12" s="2">
        <v>0</v>
      </c>
      <c r="I12" s="17">
        <v>0</v>
      </c>
      <c r="J12" s="15">
        <v>0</v>
      </c>
      <c r="K12" s="21">
        <v>0</v>
      </c>
      <c r="L12" s="14">
        <f t="shared" si="0"/>
        <v>0.33333333333333331</v>
      </c>
      <c r="M12" s="13" t="s">
        <v>109</v>
      </c>
      <c r="N12" s="64" t="s">
        <v>114</v>
      </c>
    </row>
    <row r="13" spans="1:14" x14ac:dyDescent="0.2">
      <c r="A13" s="2" t="s">
        <v>40</v>
      </c>
      <c r="B13">
        <v>59</v>
      </c>
      <c r="C13" s="3">
        <v>0</v>
      </c>
      <c r="D13">
        <v>0</v>
      </c>
      <c r="E13" s="2">
        <v>0</v>
      </c>
      <c r="F13" s="3">
        <v>0</v>
      </c>
      <c r="G13">
        <v>0</v>
      </c>
      <c r="H13" s="2">
        <v>0</v>
      </c>
      <c r="I13" s="17">
        <v>0</v>
      </c>
      <c r="J13" s="15">
        <v>0</v>
      </c>
      <c r="K13" s="21">
        <v>0</v>
      </c>
      <c r="L13" s="14">
        <f t="shared" si="0"/>
        <v>0</v>
      </c>
      <c r="M13" s="13" t="s">
        <v>25</v>
      </c>
      <c r="N13" s="64" t="s">
        <v>112</v>
      </c>
    </row>
    <row r="14" spans="1:14" ht="16" x14ac:dyDescent="0.2">
      <c r="A14" s="36" t="s">
        <v>41</v>
      </c>
      <c r="B14">
        <v>87</v>
      </c>
      <c r="C14" s="3">
        <v>0</v>
      </c>
      <c r="D14">
        <v>0</v>
      </c>
      <c r="E14" s="2">
        <v>0</v>
      </c>
      <c r="F14" s="3">
        <v>1</v>
      </c>
      <c r="G14">
        <v>3</v>
      </c>
      <c r="H14" s="2">
        <v>0</v>
      </c>
      <c r="I14" s="17">
        <v>2</v>
      </c>
      <c r="J14" s="15">
        <v>1</v>
      </c>
      <c r="K14" s="21">
        <v>1</v>
      </c>
      <c r="L14" s="14">
        <f t="shared" si="0"/>
        <v>2.3333333333333335</v>
      </c>
      <c r="M14" s="13" t="s">
        <v>109</v>
      </c>
      <c r="N14" s="64" t="s">
        <v>113</v>
      </c>
    </row>
    <row r="15" spans="1:14" ht="17" thickBot="1" x14ac:dyDescent="0.25">
      <c r="A15" s="37" t="s">
        <v>42</v>
      </c>
      <c r="B15" s="38">
        <v>64</v>
      </c>
      <c r="C15" s="3">
        <v>0</v>
      </c>
      <c r="D15">
        <v>0</v>
      </c>
      <c r="E15" s="2">
        <v>0</v>
      </c>
      <c r="F15" s="3">
        <v>5</v>
      </c>
      <c r="G15">
        <v>0</v>
      </c>
      <c r="H15" s="2">
        <v>0</v>
      </c>
      <c r="I15" s="17">
        <v>0</v>
      </c>
      <c r="J15" s="15">
        <v>2</v>
      </c>
      <c r="K15" s="21">
        <v>0</v>
      </c>
      <c r="L15" s="14">
        <f t="shared" si="0"/>
        <v>2.3333333333333335</v>
      </c>
      <c r="M15" s="13" t="s">
        <v>109</v>
      </c>
      <c r="N15" s="64" t="s">
        <v>113</v>
      </c>
    </row>
    <row r="16" spans="1:14" x14ac:dyDescent="0.2">
      <c r="B16" s="1" t="s">
        <v>11</v>
      </c>
      <c r="C16" s="23">
        <f t="shared" ref="C16:K16" si="1">SUM(C4:C15)</f>
        <v>1</v>
      </c>
      <c r="D16" s="23">
        <f t="shared" si="1"/>
        <v>1</v>
      </c>
      <c r="E16" s="32">
        <f t="shared" si="1"/>
        <v>0</v>
      </c>
      <c r="F16" s="23">
        <f t="shared" si="1"/>
        <v>21</v>
      </c>
      <c r="G16" s="23">
        <f t="shared" si="1"/>
        <v>18</v>
      </c>
      <c r="H16" s="32">
        <f t="shared" si="1"/>
        <v>0</v>
      </c>
      <c r="I16" s="33">
        <f t="shared" si="1"/>
        <v>8</v>
      </c>
      <c r="J16" s="23">
        <f t="shared" si="1"/>
        <v>13</v>
      </c>
      <c r="K16" s="32">
        <f t="shared" si="1"/>
        <v>2</v>
      </c>
      <c r="L16" s="33">
        <f>SUM(C16:D16,F16:G16,I16:J16)</f>
        <v>62</v>
      </c>
      <c r="M16" s="34" t="s">
        <v>111</v>
      </c>
      <c r="N16" s="71" t="s">
        <v>115</v>
      </c>
    </row>
    <row r="18" spans="1:14" ht="18.5" customHeight="1" thickBot="1" x14ac:dyDescent="0.3">
      <c r="A18" s="92" t="s">
        <v>5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 x14ac:dyDescent="0.2">
      <c r="A19" s="9"/>
      <c r="B19" s="93" t="s">
        <v>32</v>
      </c>
      <c r="C19" s="98" t="s">
        <v>15</v>
      </c>
      <c r="D19" s="99"/>
      <c r="E19" s="100"/>
      <c r="F19" s="98" t="s">
        <v>16</v>
      </c>
      <c r="G19" s="99"/>
      <c r="H19" s="100"/>
      <c r="I19" s="98" t="s">
        <v>17</v>
      </c>
      <c r="J19" s="99"/>
      <c r="K19" s="100"/>
      <c r="L19" s="93" t="s">
        <v>23</v>
      </c>
      <c r="M19" s="93" t="s">
        <v>13</v>
      </c>
      <c r="N19" s="95" t="s">
        <v>14</v>
      </c>
    </row>
    <row r="20" spans="1:14" x14ac:dyDescent="0.2">
      <c r="A20" s="10"/>
      <c r="B20" s="94"/>
      <c r="C20" s="6" t="s">
        <v>2</v>
      </c>
      <c r="D20" s="7" t="s">
        <v>3</v>
      </c>
      <c r="E20" s="8" t="s">
        <v>4</v>
      </c>
      <c r="F20" s="6" t="s">
        <v>2</v>
      </c>
      <c r="G20" s="7" t="s">
        <v>3</v>
      </c>
      <c r="H20" s="8" t="s">
        <v>4</v>
      </c>
      <c r="I20" s="6" t="s">
        <v>2</v>
      </c>
      <c r="J20" s="7" t="s">
        <v>3</v>
      </c>
      <c r="K20" s="8" t="s">
        <v>4</v>
      </c>
      <c r="L20" s="97"/>
      <c r="M20" s="94"/>
      <c r="N20" s="96"/>
    </row>
    <row r="21" spans="1:14" x14ac:dyDescent="0.2">
      <c r="A21" t="s">
        <v>9</v>
      </c>
      <c r="B21" s="12">
        <v>26</v>
      </c>
      <c r="C21">
        <v>0</v>
      </c>
      <c r="D21">
        <v>0</v>
      </c>
      <c r="E21" s="22">
        <v>0</v>
      </c>
      <c r="F21">
        <v>1</v>
      </c>
      <c r="G21">
        <v>2</v>
      </c>
      <c r="H21" s="22">
        <v>0</v>
      </c>
      <c r="I21" s="15">
        <v>0</v>
      </c>
      <c r="J21" s="15">
        <v>0</v>
      </c>
      <c r="K21" s="22">
        <v>0</v>
      </c>
      <c r="L21" s="12">
        <f>SUM(C21:D21,F21:G21,I21:J21)/3</f>
        <v>1</v>
      </c>
      <c r="M21" s="12" t="s">
        <v>109</v>
      </c>
      <c r="N21" s="64" t="s">
        <v>114</v>
      </c>
    </row>
    <row r="22" spans="1:14" ht="16" x14ac:dyDescent="0.2">
      <c r="A22" s="35" t="s">
        <v>33</v>
      </c>
      <c r="B22" s="13">
        <v>48</v>
      </c>
      <c r="C22">
        <v>0</v>
      </c>
      <c r="D22">
        <v>0</v>
      </c>
      <c r="E22" s="2">
        <v>0</v>
      </c>
      <c r="F22">
        <v>0</v>
      </c>
      <c r="G22">
        <v>4</v>
      </c>
      <c r="H22" s="2">
        <v>0</v>
      </c>
      <c r="I22" s="15">
        <v>0</v>
      </c>
      <c r="J22" s="15">
        <v>2</v>
      </c>
      <c r="K22" s="2">
        <v>0</v>
      </c>
      <c r="L22" s="13">
        <f t="shared" ref="L22:L32" si="2">SUM(C22:D22,F22:G22,I22:J22)/3</f>
        <v>2</v>
      </c>
      <c r="M22" s="13" t="s">
        <v>109</v>
      </c>
      <c r="N22" s="64" t="s">
        <v>113</v>
      </c>
    </row>
    <row r="23" spans="1:14" ht="16" x14ac:dyDescent="0.2">
      <c r="A23" s="35" t="s">
        <v>34</v>
      </c>
      <c r="B23" s="13">
        <v>7</v>
      </c>
      <c r="C23">
        <v>0</v>
      </c>
      <c r="D23">
        <v>0</v>
      </c>
      <c r="E23" s="2">
        <v>0</v>
      </c>
      <c r="F23">
        <v>0</v>
      </c>
      <c r="G23">
        <v>0</v>
      </c>
      <c r="H23" s="2">
        <v>0</v>
      </c>
      <c r="I23" s="15">
        <v>0</v>
      </c>
      <c r="J23" s="15">
        <v>1</v>
      </c>
      <c r="K23" s="2">
        <v>0</v>
      </c>
      <c r="L23" s="13">
        <f t="shared" si="2"/>
        <v>0.33333333333333331</v>
      </c>
      <c r="M23" s="13" t="s">
        <v>110</v>
      </c>
      <c r="N23" s="64" t="s">
        <v>157</v>
      </c>
    </row>
    <row r="24" spans="1:14" x14ac:dyDescent="0.2">
      <c r="A24" t="s">
        <v>35</v>
      </c>
      <c r="B24" s="13">
        <v>28</v>
      </c>
      <c r="C24">
        <v>0</v>
      </c>
      <c r="D24">
        <v>0</v>
      </c>
      <c r="E24" s="2">
        <v>0</v>
      </c>
      <c r="F24">
        <v>0</v>
      </c>
      <c r="G24">
        <v>1</v>
      </c>
      <c r="H24" s="2">
        <v>0</v>
      </c>
      <c r="I24" s="15">
        <v>0</v>
      </c>
      <c r="J24" s="15">
        <v>0</v>
      </c>
      <c r="K24" s="2">
        <v>0</v>
      </c>
      <c r="L24" s="13">
        <f t="shared" si="2"/>
        <v>0.33333333333333331</v>
      </c>
      <c r="M24" s="13" t="s">
        <v>109</v>
      </c>
      <c r="N24" s="64" t="s">
        <v>114</v>
      </c>
    </row>
    <row r="25" spans="1:14" x14ac:dyDescent="0.2">
      <c r="A25" t="s">
        <v>36</v>
      </c>
      <c r="B25" s="13">
        <v>17</v>
      </c>
      <c r="C25">
        <v>0</v>
      </c>
      <c r="D25">
        <v>0</v>
      </c>
      <c r="E25" s="2">
        <v>0</v>
      </c>
      <c r="F25">
        <v>0</v>
      </c>
      <c r="G25">
        <v>0</v>
      </c>
      <c r="H25" s="2">
        <v>0</v>
      </c>
      <c r="I25" s="15">
        <v>1</v>
      </c>
      <c r="J25" s="15">
        <v>3</v>
      </c>
      <c r="K25" s="2">
        <v>0</v>
      </c>
      <c r="L25" s="13">
        <f t="shared" si="2"/>
        <v>1.3333333333333333</v>
      </c>
      <c r="M25" s="13" t="s">
        <v>110</v>
      </c>
      <c r="N25" s="64" t="s">
        <v>157</v>
      </c>
    </row>
    <row r="26" spans="1:14" ht="16" x14ac:dyDescent="0.2">
      <c r="A26" s="35" t="s">
        <v>37</v>
      </c>
      <c r="B26" s="13">
        <v>13</v>
      </c>
      <c r="C26">
        <v>0</v>
      </c>
      <c r="D26">
        <v>0</v>
      </c>
      <c r="E26" s="2">
        <v>0</v>
      </c>
      <c r="F26">
        <v>0</v>
      </c>
      <c r="G26">
        <v>0</v>
      </c>
      <c r="H26" s="2">
        <v>0</v>
      </c>
      <c r="I26" s="15">
        <v>0</v>
      </c>
      <c r="J26" s="15">
        <v>0</v>
      </c>
      <c r="K26" s="2">
        <v>0</v>
      </c>
      <c r="L26" s="13">
        <f t="shared" si="2"/>
        <v>0</v>
      </c>
      <c r="M26" s="13" t="s">
        <v>25</v>
      </c>
      <c r="N26" s="64" t="s">
        <v>112</v>
      </c>
    </row>
    <row r="27" spans="1:14" x14ac:dyDescent="0.2">
      <c r="A27" t="s">
        <v>38</v>
      </c>
      <c r="B27" s="13">
        <v>29</v>
      </c>
      <c r="C27">
        <v>0</v>
      </c>
      <c r="D27">
        <v>1</v>
      </c>
      <c r="E27" s="2">
        <v>0</v>
      </c>
      <c r="F27">
        <v>0</v>
      </c>
      <c r="G27">
        <v>2</v>
      </c>
      <c r="H27" s="2">
        <v>0</v>
      </c>
      <c r="I27" s="15">
        <v>3</v>
      </c>
      <c r="J27" s="15">
        <v>4</v>
      </c>
      <c r="K27" s="2">
        <v>0</v>
      </c>
      <c r="L27" s="13">
        <f t="shared" si="2"/>
        <v>3.3333333333333335</v>
      </c>
      <c r="M27" s="13" t="s">
        <v>110</v>
      </c>
      <c r="N27" s="64" t="s">
        <v>113</v>
      </c>
    </row>
    <row r="28" spans="1:14" x14ac:dyDescent="0.2">
      <c r="A28" t="s">
        <v>39</v>
      </c>
      <c r="B28" s="13">
        <v>102</v>
      </c>
      <c r="C28">
        <v>0</v>
      </c>
      <c r="D28">
        <v>0</v>
      </c>
      <c r="E28" s="2">
        <v>0</v>
      </c>
      <c r="F28">
        <v>0</v>
      </c>
      <c r="G28">
        <v>0</v>
      </c>
      <c r="H28" s="2">
        <v>0</v>
      </c>
      <c r="I28" s="15">
        <v>1</v>
      </c>
      <c r="J28" s="15">
        <v>0</v>
      </c>
      <c r="K28" s="2">
        <v>0</v>
      </c>
      <c r="L28" s="13">
        <f t="shared" si="2"/>
        <v>0.33333333333333331</v>
      </c>
      <c r="M28" s="13" t="s">
        <v>110</v>
      </c>
      <c r="N28" s="64" t="s">
        <v>157</v>
      </c>
    </row>
    <row r="29" spans="1:14" x14ac:dyDescent="0.2">
      <c r="A29" t="s">
        <v>10</v>
      </c>
      <c r="B29" s="13">
        <v>18</v>
      </c>
      <c r="C29">
        <v>0</v>
      </c>
      <c r="D29">
        <v>0</v>
      </c>
      <c r="E29" s="2">
        <v>0</v>
      </c>
      <c r="F29">
        <v>0</v>
      </c>
      <c r="G29">
        <v>0</v>
      </c>
      <c r="H29" s="2">
        <v>0</v>
      </c>
      <c r="I29" s="15">
        <v>0</v>
      </c>
      <c r="J29" s="15">
        <v>0</v>
      </c>
      <c r="K29" s="2">
        <v>0</v>
      </c>
      <c r="L29" s="13">
        <f t="shared" si="2"/>
        <v>0</v>
      </c>
      <c r="M29" s="13" t="s">
        <v>25</v>
      </c>
      <c r="N29" s="64" t="s">
        <v>112</v>
      </c>
    </row>
    <row r="30" spans="1:14" x14ac:dyDescent="0.2">
      <c r="A30" t="s">
        <v>40</v>
      </c>
      <c r="B30" s="13">
        <v>26</v>
      </c>
      <c r="C30">
        <v>0</v>
      </c>
      <c r="D30">
        <v>0</v>
      </c>
      <c r="E30" s="2">
        <v>0</v>
      </c>
      <c r="F30">
        <v>0</v>
      </c>
      <c r="G30">
        <v>0</v>
      </c>
      <c r="H30" s="2">
        <v>0</v>
      </c>
      <c r="I30" s="15">
        <v>0</v>
      </c>
      <c r="J30" s="15">
        <v>0</v>
      </c>
      <c r="K30" s="2">
        <v>0</v>
      </c>
      <c r="L30" s="13">
        <f t="shared" si="2"/>
        <v>0</v>
      </c>
      <c r="M30" s="13" t="s">
        <v>25</v>
      </c>
      <c r="N30" s="64" t="s">
        <v>112</v>
      </c>
    </row>
    <row r="31" spans="1:14" ht="16" x14ac:dyDescent="0.2">
      <c r="A31" s="35" t="s">
        <v>41</v>
      </c>
      <c r="B31" s="13">
        <v>67</v>
      </c>
      <c r="C31">
        <v>0</v>
      </c>
      <c r="D31">
        <v>0</v>
      </c>
      <c r="E31" s="2">
        <v>0</v>
      </c>
      <c r="F31">
        <v>3</v>
      </c>
      <c r="G31">
        <v>0</v>
      </c>
      <c r="H31" s="2">
        <v>0</v>
      </c>
      <c r="I31" s="15">
        <v>3</v>
      </c>
      <c r="J31" s="15">
        <v>0</v>
      </c>
      <c r="K31" s="2">
        <v>3</v>
      </c>
      <c r="L31" s="13">
        <f t="shared" si="2"/>
        <v>2</v>
      </c>
      <c r="M31" s="13" t="s">
        <v>155</v>
      </c>
      <c r="N31" s="64" t="s">
        <v>113</v>
      </c>
    </row>
    <row r="32" spans="1:14" ht="17" thickBot="1" x14ac:dyDescent="0.25">
      <c r="A32" s="35" t="s">
        <v>42</v>
      </c>
      <c r="B32" s="13">
        <v>50</v>
      </c>
      <c r="C32">
        <v>0</v>
      </c>
      <c r="D32">
        <v>0</v>
      </c>
      <c r="E32" s="2">
        <v>0</v>
      </c>
      <c r="F32">
        <v>2</v>
      </c>
      <c r="G32">
        <v>0</v>
      </c>
      <c r="H32" s="2">
        <v>0</v>
      </c>
      <c r="I32" s="15">
        <v>0</v>
      </c>
      <c r="J32" s="15">
        <v>4</v>
      </c>
      <c r="K32" s="2">
        <v>0</v>
      </c>
      <c r="L32" s="13">
        <f t="shared" si="2"/>
        <v>2</v>
      </c>
      <c r="M32" s="13" t="s">
        <v>110</v>
      </c>
      <c r="N32" s="64" t="s">
        <v>113</v>
      </c>
    </row>
    <row r="33" spans="1:14" x14ac:dyDescent="0.2">
      <c r="A33" s="23"/>
      <c r="B33" s="11" t="s">
        <v>11</v>
      </c>
      <c r="C33" s="23">
        <f t="shared" ref="C33:K33" si="3">SUM(C21:C32)</f>
        <v>0</v>
      </c>
      <c r="D33" s="23">
        <f t="shared" si="3"/>
        <v>1</v>
      </c>
      <c r="E33" s="32">
        <f t="shared" si="3"/>
        <v>0</v>
      </c>
      <c r="F33" s="23">
        <f t="shared" si="3"/>
        <v>6</v>
      </c>
      <c r="G33" s="23">
        <f t="shared" si="3"/>
        <v>9</v>
      </c>
      <c r="H33" s="32">
        <f t="shared" si="3"/>
        <v>0</v>
      </c>
      <c r="I33" s="23">
        <f t="shared" si="3"/>
        <v>8</v>
      </c>
      <c r="J33" s="23">
        <f t="shared" si="3"/>
        <v>14</v>
      </c>
      <c r="K33" s="32">
        <f t="shared" si="3"/>
        <v>3</v>
      </c>
      <c r="L33" s="33">
        <f>SUM(C33:D33,F33:G33,I33:J33)</f>
        <v>38</v>
      </c>
      <c r="M33" s="34" t="s">
        <v>156</v>
      </c>
      <c r="N33" s="34" t="s">
        <v>158</v>
      </c>
    </row>
    <row r="34" spans="1:14" x14ac:dyDescent="0.2">
      <c r="B34" s="1"/>
      <c r="L34" s="14"/>
      <c r="M34" s="15"/>
    </row>
    <row r="35" spans="1:14" x14ac:dyDescent="0.2">
      <c r="A35" t="s">
        <v>22</v>
      </c>
      <c r="B35" s="1"/>
    </row>
    <row r="36" spans="1:14" ht="16" thickBot="1" x14ac:dyDescent="0.25"/>
    <row r="37" spans="1:14" ht="33" thickBot="1" x14ac:dyDescent="0.25">
      <c r="J37" s="68" t="s">
        <v>161</v>
      </c>
      <c r="K37" s="67" t="s">
        <v>162</v>
      </c>
      <c r="L37" s="67" t="s">
        <v>160</v>
      </c>
    </row>
    <row r="38" spans="1:14" ht="16" thickBot="1" x14ac:dyDescent="0.25">
      <c r="J38" s="69">
        <f>((L16/3)/675)*100</f>
        <v>3.0617283950617287</v>
      </c>
      <c r="K38" s="70">
        <f>((L33/3)/431)*100</f>
        <v>2.9389017788089711</v>
      </c>
      <c r="L38" s="70">
        <f>(((L16+L33)/3)/1106)*100</f>
        <v>3.0138637733574445</v>
      </c>
    </row>
  </sheetData>
  <mergeCells count="16">
    <mergeCell ref="A1:N1"/>
    <mergeCell ref="M2:M3"/>
    <mergeCell ref="N2:N3"/>
    <mergeCell ref="M19:M20"/>
    <mergeCell ref="N19:N20"/>
    <mergeCell ref="L2:L3"/>
    <mergeCell ref="L19:L20"/>
    <mergeCell ref="A18:N18"/>
    <mergeCell ref="C19:E19"/>
    <mergeCell ref="F19:H19"/>
    <mergeCell ref="I19:K19"/>
    <mergeCell ref="C2:E2"/>
    <mergeCell ref="F2:H2"/>
    <mergeCell ref="I2:K2"/>
    <mergeCell ref="B19:B20"/>
    <mergeCell ref="B2:B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Summary</vt:lpstr>
      <vt:lpstr>Overall</vt:lpstr>
      <vt:lpstr>Voting blocs</vt:lpstr>
      <vt:lpstr>Policy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2021-09-26T12:22:42Z</dcterms:modified>
</cp:coreProperties>
</file>