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filterPrivacy="1" codeName="ThisWorkbook"/>
  <xr:revisionPtr revIDLastSave="0" documentId="8_{13E46E37-A715-704E-ABD3-1863043FD67E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Summary" sheetId="5" r:id="rId1"/>
    <sheet name="Overall" sheetId="1" r:id="rId2"/>
    <sheet name="Voting blocs" sheetId="4" r:id="rId3"/>
    <sheet name="Policy area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2" l="1"/>
  <c r="N38" i="2"/>
  <c r="M38" i="2"/>
  <c r="O33" i="2"/>
  <c r="O16" i="2"/>
  <c r="P60" i="1" l="1"/>
  <c r="O22" i="2" l="1"/>
  <c r="O23" i="2"/>
  <c r="O24" i="2"/>
  <c r="O25" i="2"/>
  <c r="O26" i="2"/>
  <c r="O27" i="2"/>
  <c r="O28" i="2"/>
  <c r="O29" i="2"/>
  <c r="O30" i="2"/>
  <c r="O31" i="2"/>
  <c r="O32" i="2"/>
  <c r="O21" i="2"/>
  <c r="O5" i="2"/>
  <c r="O6" i="2"/>
  <c r="O7" i="2"/>
  <c r="O8" i="2"/>
  <c r="O9" i="2"/>
  <c r="O10" i="2"/>
  <c r="O11" i="2"/>
  <c r="O12" i="2"/>
  <c r="O13" i="2"/>
  <c r="O14" i="2"/>
  <c r="O15" i="2"/>
  <c r="O4" i="2"/>
  <c r="I33" i="2" l="1"/>
  <c r="C16" i="2" l="1"/>
  <c r="C33" i="2" l="1"/>
  <c r="E33" i="2"/>
  <c r="F33" i="2"/>
  <c r="G33" i="2"/>
  <c r="H33" i="2"/>
  <c r="J33" i="2"/>
  <c r="K33" i="2"/>
  <c r="L33" i="2"/>
  <c r="M33" i="2"/>
  <c r="N33" i="2"/>
  <c r="D33" i="2"/>
  <c r="K16" i="2" l="1"/>
  <c r="J16" i="2"/>
  <c r="I16" i="2"/>
  <c r="F16" i="2" l="1"/>
  <c r="G16" i="2"/>
  <c r="H16" i="2"/>
  <c r="L16" i="2"/>
  <c r="M16" i="2"/>
  <c r="N16" i="2"/>
  <c r="D16" i="2"/>
  <c r="E16" i="2"/>
  <c r="Q119" i="1"/>
  <c r="P119" i="1"/>
  <c r="O119" i="1"/>
  <c r="K119" i="1"/>
  <c r="J119" i="1"/>
  <c r="I119" i="1"/>
  <c r="H119" i="1"/>
  <c r="G119" i="1"/>
  <c r="F119" i="1"/>
  <c r="N119" i="1"/>
  <c r="M119" i="1"/>
  <c r="L119" i="1"/>
  <c r="Q60" i="1"/>
  <c r="O60" i="1"/>
  <c r="K60" i="1"/>
  <c r="J60" i="1"/>
  <c r="I60" i="1"/>
  <c r="H60" i="1"/>
  <c r="G60" i="1"/>
  <c r="F60" i="1"/>
  <c r="N60" i="1"/>
  <c r="M60" i="1"/>
  <c r="L60" i="1"/>
  <c r="D11" i="4"/>
  <c r="J11" i="4"/>
  <c r="L11" i="4"/>
  <c r="L5" i="4"/>
  <c r="J5" i="4"/>
  <c r="D5" i="4"/>
</calcChain>
</file>

<file path=xl/sharedStrings.xml><?xml version="1.0" encoding="utf-8"?>
<sst xmlns="http://schemas.openxmlformats.org/spreadsheetml/2006/main" count="535" uniqueCount="190">
  <si>
    <t>08/06/2009 - 25/05/2014</t>
  </si>
  <si>
    <t>Date</t>
  </si>
  <si>
    <t>Poland</t>
  </si>
  <si>
    <t>Against</t>
  </si>
  <si>
    <t>Abstention</t>
  </si>
  <si>
    <t>Didn't vote</t>
  </si>
  <si>
    <t>Hungary</t>
  </si>
  <si>
    <t>Slovakia</t>
  </si>
  <si>
    <t>V4 countries</t>
  </si>
  <si>
    <t>Czech Rep.</t>
  </si>
  <si>
    <t>26/05/2014 - 27/05/2019</t>
  </si>
  <si>
    <t>2-group</t>
  </si>
  <si>
    <t>3-group</t>
  </si>
  <si>
    <t>Nr.</t>
  </si>
  <si>
    <t>4-group</t>
  </si>
  <si>
    <t>Agriculture</t>
  </si>
  <si>
    <t>Fisheries</t>
  </si>
  <si>
    <t>SUM</t>
  </si>
  <si>
    <t xml:space="preserve">SUM </t>
  </si>
  <si>
    <t>Highest value (country code)</t>
  </si>
  <si>
    <t>Lowest value (country code)</t>
  </si>
  <si>
    <t>PLN-CZH</t>
  </si>
  <si>
    <t>PLN-SVK</t>
  </si>
  <si>
    <t>PLN-HUN</t>
  </si>
  <si>
    <t>CZH-SVK</t>
  </si>
  <si>
    <t>CZH-HUN</t>
  </si>
  <si>
    <t>HUN-SVK</t>
  </si>
  <si>
    <t>PLN-CZH-SVK</t>
  </si>
  <si>
    <t>PLN-CZH-HUN</t>
  </si>
  <si>
    <t>PLN-CZH-HUN-SVK</t>
  </si>
  <si>
    <t>PLN-SVK-HUN</t>
  </si>
  <si>
    <t>CZH-HUN-SVK</t>
  </si>
  <si>
    <t>2er bloc</t>
  </si>
  <si>
    <t>3er bloc</t>
  </si>
  <si>
    <t>V4 average*</t>
  </si>
  <si>
    <t>* only 'Against' and 'Abstention'. DV doesn't count.</t>
  </si>
  <si>
    <t>-</t>
  </si>
  <si>
    <t>2016/0014 (COD)</t>
  </si>
  <si>
    <t>2015/0277 (COD)</t>
  </si>
  <si>
    <t>2018/0161 (COD)</t>
  </si>
  <si>
    <t>2015/0269 (COD)</t>
  </si>
  <si>
    <t>2014/0100 (COD)</t>
  </si>
  <si>
    <t>2016/0382 (COD)</t>
  </si>
  <si>
    <t>2016/0376 (COD)</t>
  </si>
  <si>
    <t>2015/0263 (COD)</t>
  </si>
  <si>
    <t>2016/0281 (COD)</t>
  </si>
  <si>
    <t>2015/0148 (COD)</t>
  </si>
  <si>
    <t>2015/0276 (COD)</t>
  </si>
  <si>
    <t>2015/0275 (COD)</t>
  </si>
  <si>
    <t>2015/0272 (COD)</t>
  </si>
  <si>
    <t>2016/0392 (COD)</t>
  </si>
  <si>
    <t>2018/0172 (COD)</t>
  </si>
  <si>
    <t>2013/0443 (COD)</t>
  </si>
  <si>
    <t>2016/0030 (COD)</t>
  </si>
  <si>
    <t>2016/0070 (COD)</t>
  </si>
  <si>
    <t>2018/0058 (COD)</t>
  </si>
  <si>
    <t>2016/0060 (CNS)</t>
  </si>
  <si>
    <t>2013/0255 (APP)</t>
  </si>
  <si>
    <t>2016/0130 (COD)</t>
  </si>
  <si>
    <t>2016/0231 (COD)</t>
  </si>
  <si>
    <t>2017/0102 (COD)</t>
  </si>
  <si>
    <t>2013/0409 (COD)</t>
  </si>
  <si>
    <t>2016/0230 (COD)</t>
  </si>
  <si>
    <t>2016/0381 (COD)</t>
  </si>
  <si>
    <t>Total number of votes (all policy areas, all Council configurations): 675</t>
  </si>
  <si>
    <t>Total number of votes (all policy areas, all Council configurations): 431</t>
  </si>
  <si>
    <t>Total number: 675</t>
  </si>
  <si>
    <t>Total number: 431</t>
  </si>
  <si>
    <t>Internal market &amp; Consumer Affairs</t>
  </si>
  <si>
    <t>Culture &amp; Education &amp; Youth</t>
  </si>
  <si>
    <t>Economy</t>
  </si>
  <si>
    <t>Employment &amp; Social policy</t>
  </si>
  <si>
    <t>Energy &amp; Industry &amp; Research &amp; Space</t>
  </si>
  <si>
    <t>Environment &amp; Health</t>
  </si>
  <si>
    <t>Finances</t>
  </si>
  <si>
    <t>Foreign Affairs</t>
  </si>
  <si>
    <t>Justice and Home Affairs &amp; Institutional</t>
  </si>
  <si>
    <t>Telecommunications &amp; Transport</t>
  </si>
  <si>
    <t>Competitiveness</t>
  </si>
  <si>
    <t>2006/0132 (COD)</t>
  </si>
  <si>
    <t>Agriculture and Fisheries</t>
  </si>
  <si>
    <t>2009/0028 (COD)</t>
  </si>
  <si>
    <t>Justice and Home Affairs</t>
  </si>
  <si>
    <t>2009/0107 (COD)</t>
  </si>
  <si>
    <t>General Affairs</t>
  </si>
  <si>
    <t>2008/0247 (COD)</t>
  </si>
  <si>
    <t>2008/0098 (COD)</t>
  </si>
  <si>
    <t>2008/0142 (COD)</t>
  </si>
  <si>
    <t>Transport, Telecommunications and Energy</t>
  </si>
  <si>
    <t>2010/0183 (COD)</t>
  </si>
  <si>
    <t>Environment</t>
  </si>
  <si>
    <t>2010/0067 (CNS)</t>
  </si>
  <si>
    <t>2010/0253 (COD)</t>
  </si>
  <si>
    <t>2012/0328 (COD)</t>
  </si>
  <si>
    <t>2011/0429 (COD)</t>
  </si>
  <si>
    <t>Economic and Financial Affairs</t>
  </si>
  <si>
    <t>2012/0055 (COD)</t>
  </si>
  <si>
    <t>2012/0337 (COD)</t>
  </si>
  <si>
    <t>2012/0202 (COD)</t>
  </si>
  <si>
    <t>2010/0210 (COD)</t>
  </si>
  <si>
    <t>2012/0180 (COD)</t>
  </si>
  <si>
    <t>2011/0449 (COD)</t>
  </si>
  <si>
    <t>2012/0366 (COD)</t>
  </si>
  <si>
    <t>2012/0036 (COD)</t>
  </si>
  <si>
    <t>2013/0185 (COD)</t>
  </si>
  <si>
    <t>2013/0224 (COD)</t>
  </si>
  <si>
    <t>2014/0011 (COD)</t>
  </si>
  <si>
    <t>2013/0014 (COD)</t>
  </si>
  <si>
    <t>2013/0015 (COD)</t>
  </si>
  <si>
    <t>2013/0016 (COD)</t>
  </si>
  <si>
    <t>2014/0002 (COD)</t>
  </si>
  <si>
    <t>2016/0059 (CNS)</t>
  </si>
  <si>
    <t>Employment, Social Policy, Health and Consumer Affairs</t>
  </si>
  <si>
    <t>2012/0193(COD)</t>
  </si>
  <si>
    <t>2016/0023(COD)</t>
  </si>
  <si>
    <t>2016/0308(COD)</t>
  </si>
  <si>
    <t>2017/0163 COD</t>
  </si>
  <si>
    <t>2007/0152 (COD)</t>
  </si>
  <si>
    <t>2008/0198 (COD)</t>
  </si>
  <si>
    <t>2008/0183 (COD)</t>
  </si>
  <si>
    <t>Education, Youth and Culture</t>
  </si>
  <si>
    <t>2009/0076 (COD)</t>
  </si>
  <si>
    <t>2011/0282 (COD)</t>
  </si>
  <si>
    <t>2011/0062 (COD)</t>
  </si>
  <si>
    <t>2012/0260 (COD)</t>
  </si>
  <si>
    <t>2011/0440 (COD)</t>
  </si>
  <si>
    <t>2009/0084 (CNS)</t>
  </si>
  <si>
    <t>2007/0112 (COD)</t>
  </si>
  <si>
    <t>2008/0157 (COD)</t>
  </si>
  <si>
    <t>2010/0298 (COD)</t>
  </si>
  <si>
    <t>2011/0455 (COD)</t>
  </si>
  <si>
    <t>2011/0359 (COD)</t>
  </si>
  <si>
    <t>2011/0389 (COD)</t>
  </si>
  <si>
    <t>2011/0228 (COD)</t>
  </si>
  <si>
    <t>2011/0229 (COD)</t>
  </si>
  <si>
    <t>2006/0136 (COD)</t>
  </si>
  <si>
    <t>2008/0192 (COD)</t>
  </si>
  <si>
    <t>2009/0105 (COD)</t>
  </si>
  <si>
    <t>2011/0339 (COD)</t>
  </si>
  <si>
    <t>2011/0368 (COD)</t>
  </si>
  <si>
    <t>2010/0209 (COD)</t>
  </si>
  <si>
    <t>2011/0308 (COD)</t>
  </si>
  <si>
    <t>2013/0156 (COD)</t>
  </si>
  <si>
    <t>2013/0439 (COD)</t>
  </si>
  <si>
    <t>2012/0061 (COD)</t>
  </si>
  <si>
    <t>2009/0094 (CNS)</t>
  </si>
  <si>
    <t>CZH</t>
  </si>
  <si>
    <t>CZH+HUN+POL+SVK</t>
  </si>
  <si>
    <t>HUN</t>
  </si>
  <si>
    <t>POL</t>
  </si>
  <si>
    <t>HUN+POL</t>
  </si>
  <si>
    <t>CZH+HUN</t>
  </si>
  <si>
    <t>HUN+POL+SVK</t>
  </si>
  <si>
    <t>HUN (5)</t>
  </si>
  <si>
    <t>SVK</t>
  </si>
  <si>
    <t>POL+SVK</t>
  </si>
  <si>
    <t>SVK (9)</t>
  </si>
  <si>
    <t>Foreign affairs</t>
  </si>
  <si>
    <t>2011/0432 (CNS)</t>
  </si>
  <si>
    <t>2012/0288 (COD)</t>
  </si>
  <si>
    <t>2014/0257(COD)</t>
  </si>
  <si>
    <t>2016/0379(COD)</t>
  </si>
  <si>
    <t>2016/0151 (COD)</t>
  </si>
  <si>
    <t>2013/0307 (COD)</t>
  </si>
  <si>
    <t>2014/0014 (COD)</t>
  </si>
  <si>
    <t>2014/0032 (COD)</t>
  </si>
  <si>
    <t>2018/0371 COD</t>
  </si>
  <si>
    <t>2013/0246 (COD)</t>
  </si>
  <si>
    <t>CZH+POL+SVK</t>
  </si>
  <si>
    <t>CZH+SVK</t>
  </si>
  <si>
    <t>CZH+POL</t>
  </si>
  <si>
    <t>HUN+SVK</t>
  </si>
  <si>
    <t>CZH+HUN+POL</t>
  </si>
  <si>
    <t>POL (6)</t>
  </si>
  <si>
    <t>SVK (7)</t>
  </si>
  <si>
    <t>Configuration</t>
  </si>
  <si>
    <t>Policy area</t>
  </si>
  <si>
    <t>Procedure ID</t>
  </si>
  <si>
    <t>Meeting ID</t>
  </si>
  <si>
    <t>2009-2014 AVG (%)</t>
  </si>
  <si>
    <t>2014-2019 AVG (%)</t>
  </si>
  <si>
    <t>2009-2019 AVG (%)</t>
  </si>
  <si>
    <t>Table of contents</t>
  </si>
  <si>
    <t>Overall</t>
  </si>
  <si>
    <t>Voting blocs</t>
  </si>
  <si>
    <t>Policy areas</t>
  </si>
  <si>
    <t>Minilateral Cooperation in the EU Internal Cohesion, Group Dynamics, and Voting Behaviour of Selected State Blocks</t>
  </si>
  <si>
    <t>Reference</t>
  </si>
  <si>
    <t xml:space="preserve">INSTITUTE FOR FOREIGN AFFAIRS AND TRADE, 2021. Minilateral voting database. Available from https://kki.hu/en/ivf-minilateralism/#related-publications </t>
  </si>
  <si>
    <t>V4 SYNCHRONOUS OPPOSITION 2009-2019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</si>
</sst>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1" fillId="0" borderId="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7" xfId="0" applyFont="1" applyBorder="1"/>
    <xf numFmtId="0" fontId="2" fillId="0" borderId="8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5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/>
    <xf numFmtId="0" fontId="5" fillId="2" borderId="0" xfId="0" applyFont="1" applyFill="1"/>
    <xf numFmtId="0" fontId="0" fillId="3" borderId="0" xfId="0" applyFill="1"/>
    <xf numFmtId="0" fontId="0" fillId="2" borderId="5" xfId="0" applyFill="1" applyBorder="1"/>
    <xf numFmtId="0" fontId="0" fillId="0" borderId="26" xfId="0" applyBorder="1"/>
    <xf numFmtId="0" fontId="1" fillId="0" borderId="27" xfId="0" applyFont="1" applyBorder="1"/>
    <xf numFmtId="0" fontId="0" fillId="0" borderId="27" xfId="0" applyBorder="1"/>
    <xf numFmtId="0" fontId="0" fillId="3" borderId="5" xfId="0" applyFill="1" applyBorder="1"/>
    <xf numFmtId="0" fontId="0" fillId="0" borderId="0" xfId="0" applyFill="1"/>
    <xf numFmtId="0" fontId="0" fillId="0" borderId="21" xfId="0" applyFill="1" applyBorder="1"/>
    <xf numFmtId="0" fontId="2" fillId="0" borderId="8" xfId="0" applyFont="1" applyBorder="1" applyAlignment="1">
      <alignment wrapText="1"/>
    </xf>
    <xf numFmtId="0" fontId="0" fillId="0" borderId="5" xfId="0" applyFill="1" applyBorder="1"/>
    <xf numFmtId="0" fontId="0" fillId="0" borderId="32" xfId="0" applyBorder="1"/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quotePrefix="1" applyBorder="1"/>
    <xf numFmtId="0" fontId="0" fillId="2" borderId="6" xfId="0" applyFill="1" applyBorder="1"/>
    <xf numFmtId="0" fontId="0" fillId="0" borderId="6" xfId="0" quotePrefix="1" applyFill="1" applyBorder="1"/>
    <xf numFmtId="0" fontId="0" fillId="3" borderId="6" xfId="0" applyFill="1" applyBorder="1"/>
    <xf numFmtId="0" fontId="0" fillId="2" borderId="6" xfId="0" quotePrefix="1" applyFill="1" applyBorder="1"/>
    <xf numFmtId="0" fontId="0" fillId="2" borderId="0" xfId="0" applyFill="1" applyBorder="1"/>
    <xf numFmtId="14" fontId="0" fillId="0" borderId="0" xfId="0" applyNumberFormat="1" applyBorder="1"/>
    <xf numFmtId="0" fontId="0" fillId="0" borderId="0" xfId="0" quotePrefix="1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4" fontId="0" fillId="2" borderId="0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14" fontId="0" fillId="3" borderId="0" xfId="0" applyNumberForma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1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quotePrefix="1" applyFill="1" applyBorder="1"/>
    <xf numFmtId="0" fontId="0" fillId="3" borderId="0" xfId="0" quotePrefix="1" applyFill="1" applyBorder="1"/>
    <xf numFmtId="0" fontId="1" fillId="0" borderId="0" xfId="0" applyFont="1" applyBorder="1"/>
    <xf numFmtId="14" fontId="0" fillId="0" borderId="8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14" fontId="0" fillId="0" borderId="0" xfId="0" applyNumberFormat="1" applyFill="1" applyBorder="1"/>
    <xf numFmtId="14" fontId="0" fillId="2" borderId="0" xfId="0" applyNumberFormat="1" applyFill="1" applyBorder="1"/>
    <xf numFmtId="14" fontId="0" fillId="3" borderId="0" xfId="0" applyNumberFormat="1" applyFill="1" applyBorder="1"/>
    <xf numFmtId="14" fontId="0" fillId="2" borderId="8" xfId="0" applyNumberForma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10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4" xfId="0" applyBorder="1"/>
    <xf numFmtId="0" fontId="0" fillId="4" borderId="0" xfId="0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6" fillId="4" borderId="0" xfId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00FFFF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10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EE6F5EC-CAD4-4BD0-BA90-0A294151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B2D5-31F3-4BA2-A4BC-26E3CB7D57B2}">
  <sheetPr codeName="Munka4"/>
  <dimension ref="A1:O22"/>
  <sheetViews>
    <sheetView tabSelected="1" workbookViewId="0">
      <selection activeCell="T11" sqref="T11"/>
    </sheetView>
  </sheetViews>
  <sheetFormatPr baseColWidth="10" defaultColWidth="8.83203125" defaultRowHeight="15" x14ac:dyDescent="0.2"/>
  <sheetData>
    <row r="1" spans="1:15" x14ac:dyDescent="0.2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 x14ac:dyDescent="0.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 ht="16" x14ac:dyDescent="0.2">
      <c r="A12" s="82" t="s">
        <v>189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x14ac:dyDescent="0.2">
      <c r="A13" s="83" t="s">
        <v>186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x14ac:dyDescent="0.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x14ac:dyDescent="0.2">
      <c r="A15" s="83" t="s">
        <v>187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x14ac:dyDescent="0.2">
      <c r="A16" s="81" t="s">
        <v>188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x14ac:dyDescent="0.2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x14ac:dyDescent="0.2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x14ac:dyDescent="0.2">
      <c r="A19" s="83" t="s">
        <v>182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x14ac:dyDescent="0.2">
      <c r="A20" s="84" t="s">
        <v>183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x14ac:dyDescent="0.2">
      <c r="A21" s="84" t="s">
        <v>184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x14ac:dyDescent="0.2">
      <c r="A22" s="84" t="s">
        <v>185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</sheetData>
  <hyperlinks>
    <hyperlink ref="A20" location="'Overall'!A1" display="Overall" xr:uid="{7C8902B0-D1B8-431E-9550-75CE30FE0CA3}"/>
    <hyperlink ref="A21" location="'Voting blocs'!A1" display="Voting blocs" xr:uid="{83D48DA2-3EA0-4959-B0CF-9D94739DAFE5}"/>
    <hyperlink ref="A22" location="'Policy areas'!A1" display="Policy areas" xr:uid="{918279B0-BC6B-4853-8E89-8BD89A4EB878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U119"/>
  <sheetViews>
    <sheetView topLeftCell="A81" zoomScale="70" zoomScaleNormal="70" workbookViewId="0">
      <selection activeCell="E113" sqref="E113"/>
    </sheetView>
  </sheetViews>
  <sheetFormatPr baseColWidth="10" defaultColWidth="8.83203125" defaultRowHeight="15" x14ac:dyDescent="0.2"/>
  <cols>
    <col min="1" max="1" width="17.5" customWidth="1"/>
    <col min="2" max="2" width="14.33203125" bestFit="1" customWidth="1"/>
    <col min="3" max="3" width="16.6640625" customWidth="1"/>
    <col min="4" max="4" width="14.33203125" bestFit="1" customWidth="1"/>
    <col min="5" max="5" width="20" bestFit="1" customWidth="1"/>
    <col min="7" max="7" width="9.6640625" bestFit="1" customWidth="1"/>
    <col min="8" max="8" width="11.5" customWidth="1"/>
    <col min="9" max="9" width="7.5" bestFit="1" customWidth="1"/>
    <col min="10" max="10" width="9.6640625" bestFit="1" customWidth="1"/>
    <col min="11" max="11" width="12.33203125" customWidth="1"/>
    <col min="13" max="13" width="9.6640625" bestFit="1" customWidth="1"/>
    <col min="14" max="14" width="9.83203125" bestFit="1" customWidth="1"/>
    <col min="15" max="15" width="6.83203125" bestFit="1" customWidth="1"/>
    <col min="16" max="16" width="9.6640625" bestFit="1" customWidth="1"/>
    <col min="17" max="17" width="9.83203125" bestFit="1" customWidth="1"/>
    <col min="20" max="20" width="9.6640625" bestFit="1" customWidth="1"/>
    <col min="22" max="22" width="9.6640625" bestFit="1" customWidth="1"/>
    <col min="23" max="23" width="9.83203125" bestFit="1" customWidth="1"/>
    <col min="25" max="25" width="9.6640625" bestFit="1" customWidth="1"/>
    <col min="26" max="26" width="11.33203125" customWidth="1"/>
    <col min="27" max="27" width="6.83203125" bestFit="1" customWidth="1"/>
    <col min="29" max="29" width="11" customWidth="1"/>
    <col min="31" max="31" width="9.6640625" bestFit="1" customWidth="1"/>
    <col min="32" max="32" width="10.33203125" customWidth="1"/>
  </cols>
  <sheetData>
    <row r="1" spans="1:21" ht="19" x14ac:dyDescent="0.2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</row>
    <row r="2" spans="1:21" ht="16" x14ac:dyDescent="0.2">
      <c r="A2" s="92" t="s">
        <v>64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93"/>
      <c r="T2" s="26"/>
      <c r="U2" t="s">
        <v>32</v>
      </c>
    </row>
    <row r="3" spans="1:21" ht="17" x14ac:dyDescent="0.2">
      <c r="A3" s="14" t="s">
        <v>1</v>
      </c>
      <c r="B3" s="15" t="s">
        <v>178</v>
      </c>
      <c r="C3" s="35" t="s">
        <v>175</v>
      </c>
      <c r="D3" s="15" t="s">
        <v>176</v>
      </c>
      <c r="E3" s="15" t="s">
        <v>177</v>
      </c>
      <c r="F3" s="88" t="s">
        <v>8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2"/>
      <c r="T3" s="27"/>
      <c r="U3" t="s">
        <v>33</v>
      </c>
    </row>
    <row r="4" spans="1:21" x14ac:dyDescent="0.2">
      <c r="A4" s="3"/>
      <c r="B4" s="21"/>
      <c r="C4" s="21"/>
      <c r="D4" s="21"/>
      <c r="E4" s="21"/>
      <c r="F4" s="89" t="s">
        <v>9</v>
      </c>
      <c r="G4" s="90"/>
      <c r="H4" s="91"/>
      <c r="I4" s="89" t="s">
        <v>6</v>
      </c>
      <c r="J4" s="90"/>
      <c r="K4" s="91"/>
      <c r="L4" s="89" t="s">
        <v>2</v>
      </c>
      <c r="M4" s="90"/>
      <c r="N4" s="91"/>
      <c r="O4" s="89" t="s">
        <v>7</v>
      </c>
      <c r="P4" s="90"/>
      <c r="Q4" s="91"/>
      <c r="T4" s="33"/>
    </row>
    <row r="5" spans="1:21" x14ac:dyDescent="0.2">
      <c r="A5" s="3"/>
      <c r="B5" s="21"/>
      <c r="C5" s="21"/>
      <c r="D5" s="21"/>
      <c r="E5" s="21"/>
      <c r="F5" s="10" t="s">
        <v>3</v>
      </c>
      <c r="G5" s="11" t="s">
        <v>4</v>
      </c>
      <c r="H5" s="12" t="s">
        <v>5</v>
      </c>
      <c r="I5" s="10" t="s">
        <v>3</v>
      </c>
      <c r="J5" s="11" t="s">
        <v>4</v>
      </c>
      <c r="K5" s="12" t="s">
        <v>5</v>
      </c>
      <c r="L5" s="10" t="s">
        <v>3</v>
      </c>
      <c r="M5" s="11" t="s">
        <v>4</v>
      </c>
      <c r="N5" s="12" t="s">
        <v>5</v>
      </c>
      <c r="O5" s="10" t="s">
        <v>3</v>
      </c>
      <c r="P5" s="11" t="s">
        <v>4</v>
      </c>
      <c r="Q5" s="12" t="s">
        <v>5</v>
      </c>
    </row>
    <row r="6" spans="1:21" x14ac:dyDescent="0.2">
      <c r="A6" s="51">
        <v>40080</v>
      </c>
      <c r="B6" s="21">
        <v>2963</v>
      </c>
      <c r="C6" s="21" t="s">
        <v>78</v>
      </c>
      <c r="D6" s="21" t="s">
        <v>73</v>
      </c>
      <c r="E6" s="2" t="s">
        <v>79</v>
      </c>
      <c r="F6" s="21"/>
      <c r="G6" s="21"/>
      <c r="H6" s="2"/>
      <c r="I6" s="36"/>
      <c r="J6" s="25"/>
      <c r="K6" s="41"/>
      <c r="L6" s="21"/>
      <c r="M6" s="21">
        <v>1</v>
      </c>
      <c r="N6" s="2"/>
      <c r="O6" s="36"/>
      <c r="P6" s="25"/>
      <c r="Q6" s="41"/>
    </row>
    <row r="7" spans="1:21" x14ac:dyDescent="0.2">
      <c r="A7" s="51">
        <v>40080</v>
      </c>
      <c r="B7" s="21">
        <v>2963</v>
      </c>
      <c r="C7" s="21" t="s">
        <v>78</v>
      </c>
      <c r="D7" s="52" t="s">
        <v>68</v>
      </c>
      <c r="E7" s="2" t="s">
        <v>135</v>
      </c>
      <c r="F7" s="25"/>
      <c r="G7" s="25"/>
      <c r="H7" s="41"/>
      <c r="I7" s="36"/>
      <c r="J7" s="25">
        <v>1</v>
      </c>
      <c r="K7" s="41"/>
      <c r="L7" s="25"/>
      <c r="M7" s="25"/>
      <c r="N7" s="41"/>
      <c r="O7" s="36"/>
      <c r="P7" s="25"/>
      <c r="Q7" s="41"/>
    </row>
    <row r="8" spans="1:21" x14ac:dyDescent="0.2">
      <c r="A8" s="51">
        <v>40105</v>
      </c>
      <c r="B8" s="21">
        <v>2966</v>
      </c>
      <c r="C8" s="21" t="s">
        <v>80</v>
      </c>
      <c r="D8" s="52" t="s">
        <v>15</v>
      </c>
      <c r="E8" s="2" t="s">
        <v>145</v>
      </c>
      <c r="F8" s="25"/>
      <c r="G8" s="25"/>
      <c r="H8" s="41"/>
      <c r="I8" s="36"/>
      <c r="J8" s="25"/>
      <c r="K8" s="41"/>
      <c r="L8" s="25"/>
      <c r="M8" s="25"/>
      <c r="N8" s="41"/>
      <c r="O8" s="36"/>
      <c r="P8" s="25">
        <v>1</v>
      </c>
      <c r="Q8" s="41"/>
    </row>
    <row r="9" spans="1:21" x14ac:dyDescent="0.2">
      <c r="A9" s="51">
        <v>40137</v>
      </c>
      <c r="B9" s="21">
        <v>2976</v>
      </c>
      <c r="C9" s="21" t="s">
        <v>80</v>
      </c>
      <c r="D9" s="52" t="s">
        <v>68</v>
      </c>
      <c r="E9" s="45" t="s">
        <v>36</v>
      </c>
      <c r="F9" s="21"/>
      <c r="G9" s="21"/>
      <c r="H9" s="2"/>
      <c r="I9" s="36"/>
      <c r="J9" s="25"/>
      <c r="K9" s="41"/>
      <c r="L9" s="21"/>
      <c r="M9" s="21">
        <v>1</v>
      </c>
      <c r="N9" s="2"/>
      <c r="O9" s="36"/>
      <c r="P9" s="25"/>
      <c r="Q9" s="41"/>
    </row>
    <row r="10" spans="1:21" x14ac:dyDescent="0.2">
      <c r="A10" s="51">
        <v>40147</v>
      </c>
      <c r="B10" s="21">
        <v>2980</v>
      </c>
      <c r="C10" s="21" t="s">
        <v>112</v>
      </c>
      <c r="D10" s="52" t="s">
        <v>15</v>
      </c>
      <c r="E10" s="2" t="s">
        <v>126</v>
      </c>
      <c r="F10" s="25">
        <v>1</v>
      </c>
      <c r="G10" s="25"/>
      <c r="H10" s="41"/>
      <c r="I10" s="36"/>
      <c r="J10" s="25"/>
      <c r="K10" s="41"/>
      <c r="L10" s="25"/>
      <c r="M10" s="25"/>
      <c r="N10" s="41"/>
      <c r="O10" s="36"/>
      <c r="P10" s="25"/>
      <c r="Q10" s="41"/>
    </row>
    <row r="11" spans="1:21" x14ac:dyDescent="0.2">
      <c r="A11" s="53">
        <v>40245</v>
      </c>
      <c r="B11" s="54">
        <v>3000</v>
      </c>
      <c r="C11" s="21" t="s">
        <v>112</v>
      </c>
      <c r="D11" s="52" t="s">
        <v>71</v>
      </c>
      <c r="E11" s="2" t="s">
        <v>136</v>
      </c>
      <c r="F11" s="25"/>
      <c r="G11" s="25"/>
      <c r="H11" s="41"/>
      <c r="I11" s="36"/>
      <c r="J11" s="25">
        <v>1</v>
      </c>
      <c r="K11" s="41"/>
      <c r="L11" s="25"/>
      <c r="M11" s="25"/>
      <c r="N11" s="41"/>
      <c r="O11" s="36"/>
      <c r="P11" s="25"/>
      <c r="Q11" s="41"/>
    </row>
    <row r="12" spans="1:21" x14ac:dyDescent="0.2">
      <c r="A12" s="55">
        <v>40259</v>
      </c>
      <c r="B12" s="56">
        <v>3005</v>
      </c>
      <c r="C12" s="50" t="s">
        <v>75</v>
      </c>
      <c r="D12" s="57" t="s">
        <v>76</v>
      </c>
      <c r="E12" s="46" t="s">
        <v>81</v>
      </c>
      <c r="F12" s="50"/>
      <c r="G12" s="50"/>
      <c r="H12" s="46"/>
      <c r="I12" s="28"/>
      <c r="J12" s="50">
        <v>1</v>
      </c>
      <c r="K12" s="46"/>
      <c r="L12" s="50"/>
      <c r="M12" s="50">
        <v>1</v>
      </c>
      <c r="N12" s="46"/>
      <c r="O12" s="28"/>
      <c r="P12" s="50"/>
      <c r="Q12" s="46"/>
    </row>
    <row r="13" spans="1:21" x14ac:dyDescent="0.2">
      <c r="A13" s="53">
        <v>40294</v>
      </c>
      <c r="B13" s="54">
        <v>3010</v>
      </c>
      <c r="C13" s="21" t="s">
        <v>84</v>
      </c>
      <c r="D13" s="21" t="s">
        <v>70</v>
      </c>
      <c r="E13" s="2" t="s">
        <v>137</v>
      </c>
      <c r="F13" s="25"/>
      <c r="G13" s="25"/>
      <c r="H13" s="41"/>
      <c r="I13" s="36"/>
      <c r="J13" s="25">
        <v>1</v>
      </c>
      <c r="K13" s="41"/>
      <c r="L13" s="25"/>
      <c r="M13" s="25"/>
      <c r="N13" s="41"/>
      <c r="O13" s="36"/>
      <c r="P13" s="25"/>
      <c r="Q13" s="41"/>
    </row>
    <row r="14" spans="1:21" x14ac:dyDescent="0.2">
      <c r="A14" s="58">
        <v>40332</v>
      </c>
      <c r="B14" s="59">
        <v>3018</v>
      </c>
      <c r="C14" s="60" t="s">
        <v>82</v>
      </c>
      <c r="D14" s="60" t="s">
        <v>70</v>
      </c>
      <c r="E14" s="48" t="s">
        <v>83</v>
      </c>
      <c r="F14" s="60"/>
      <c r="G14" s="60">
        <v>1</v>
      </c>
      <c r="H14" s="48"/>
      <c r="I14" s="32"/>
      <c r="J14" s="60"/>
      <c r="K14" s="48"/>
      <c r="L14" s="60"/>
      <c r="M14" s="60">
        <v>1</v>
      </c>
      <c r="N14" s="48"/>
      <c r="O14" s="32"/>
      <c r="P14" s="60">
        <v>1</v>
      </c>
      <c r="Q14" s="48"/>
    </row>
    <row r="15" spans="1:21" x14ac:dyDescent="0.2">
      <c r="A15" s="53">
        <v>40353</v>
      </c>
      <c r="B15" s="54">
        <v>3024</v>
      </c>
      <c r="C15" s="21" t="s">
        <v>88</v>
      </c>
      <c r="D15" s="52" t="s">
        <v>71</v>
      </c>
      <c r="E15" s="2" t="s">
        <v>136</v>
      </c>
      <c r="F15" s="25"/>
      <c r="G15" s="25"/>
      <c r="H15" s="41"/>
      <c r="I15" s="36"/>
      <c r="J15" s="25">
        <v>1</v>
      </c>
      <c r="K15" s="41"/>
      <c r="L15" s="25"/>
      <c r="M15" s="25"/>
      <c r="N15" s="41"/>
      <c r="O15" s="36"/>
      <c r="P15" s="25"/>
      <c r="Q15" s="41"/>
    </row>
    <row r="16" spans="1:21" x14ac:dyDescent="0.2">
      <c r="A16" s="53">
        <v>40385</v>
      </c>
      <c r="B16" s="54">
        <v>3028</v>
      </c>
      <c r="C16" s="21" t="s">
        <v>84</v>
      </c>
      <c r="D16" s="52" t="s">
        <v>71</v>
      </c>
      <c r="E16" s="2" t="s">
        <v>117</v>
      </c>
      <c r="F16" s="25"/>
      <c r="G16" s="25">
        <v>1</v>
      </c>
      <c r="H16" s="41"/>
      <c r="I16" s="36"/>
      <c r="J16" s="25"/>
      <c r="K16" s="41"/>
      <c r="L16" s="25"/>
      <c r="M16" s="25"/>
      <c r="N16" s="41"/>
      <c r="O16" s="36"/>
      <c r="P16" s="25"/>
      <c r="Q16" s="41"/>
    </row>
    <row r="17" spans="1:17" x14ac:dyDescent="0.2">
      <c r="A17" s="61">
        <v>40434</v>
      </c>
      <c r="B17" s="62">
        <v>3032</v>
      </c>
      <c r="C17" s="25" t="s">
        <v>84</v>
      </c>
      <c r="D17" s="63" t="s">
        <v>77</v>
      </c>
      <c r="E17" s="41" t="s">
        <v>85</v>
      </c>
      <c r="F17" s="25"/>
      <c r="G17" s="25"/>
      <c r="H17" s="41"/>
      <c r="I17" s="36"/>
      <c r="J17" s="25"/>
      <c r="K17" s="41"/>
      <c r="L17" s="25"/>
      <c r="M17" s="25">
        <v>1</v>
      </c>
      <c r="N17" s="41"/>
      <c r="O17" s="36"/>
      <c r="P17" s="25"/>
      <c r="Q17" s="41"/>
    </row>
    <row r="18" spans="1:17" x14ac:dyDescent="0.2">
      <c r="A18" s="61">
        <v>40434</v>
      </c>
      <c r="B18" s="62">
        <v>3032</v>
      </c>
      <c r="C18" s="25" t="s">
        <v>84</v>
      </c>
      <c r="D18" s="25" t="s">
        <v>68</v>
      </c>
      <c r="E18" s="41" t="s">
        <v>86</v>
      </c>
      <c r="F18" s="25"/>
      <c r="G18" s="25"/>
      <c r="H18" s="41"/>
      <c r="I18" s="36"/>
      <c r="J18" s="25"/>
      <c r="K18" s="41"/>
      <c r="L18" s="25">
        <v>1</v>
      </c>
      <c r="M18" s="25"/>
      <c r="N18" s="41"/>
      <c r="O18" s="36"/>
      <c r="P18" s="25"/>
      <c r="Q18" s="41"/>
    </row>
    <row r="19" spans="1:17" x14ac:dyDescent="0.2">
      <c r="A19" s="55">
        <v>40434</v>
      </c>
      <c r="B19" s="56">
        <v>3032</v>
      </c>
      <c r="C19" s="50" t="s">
        <v>84</v>
      </c>
      <c r="D19" s="57" t="s">
        <v>73</v>
      </c>
      <c r="E19" s="46" t="s">
        <v>87</v>
      </c>
      <c r="F19" s="50"/>
      <c r="G19" s="50"/>
      <c r="H19" s="46"/>
      <c r="I19" s="28"/>
      <c r="J19" s="50"/>
      <c r="K19" s="46"/>
      <c r="L19" s="50">
        <v>1</v>
      </c>
      <c r="M19" s="50"/>
      <c r="N19" s="46"/>
      <c r="O19" s="28">
        <v>1</v>
      </c>
      <c r="P19" s="50"/>
      <c r="Q19" s="46"/>
    </row>
    <row r="20" spans="1:17" x14ac:dyDescent="0.2">
      <c r="A20" s="53">
        <v>40462</v>
      </c>
      <c r="B20" s="54">
        <v>3035</v>
      </c>
      <c r="C20" s="21" t="s">
        <v>78</v>
      </c>
      <c r="D20" s="21" t="s">
        <v>15</v>
      </c>
      <c r="E20" s="2" t="s">
        <v>118</v>
      </c>
      <c r="F20" s="36"/>
      <c r="G20" s="25">
        <v>1</v>
      </c>
      <c r="H20" s="41"/>
      <c r="I20" s="36"/>
      <c r="J20" s="25"/>
      <c r="K20" s="41"/>
      <c r="L20" s="36"/>
      <c r="M20" s="25"/>
      <c r="N20" s="41"/>
      <c r="O20" s="36"/>
      <c r="P20" s="25"/>
      <c r="Q20" s="41"/>
    </row>
    <row r="21" spans="1:17" x14ac:dyDescent="0.2">
      <c r="A21" s="61">
        <v>40466</v>
      </c>
      <c r="B21" s="62">
        <v>3037</v>
      </c>
      <c r="C21" s="25" t="s">
        <v>88</v>
      </c>
      <c r="D21" s="25" t="s">
        <v>74</v>
      </c>
      <c r="E21" s="47" t="s">
        <v>36</v>
      </c>
      <c r="F21" s="36"/>
      <c r="G21" s="25"/>
      <c r="H21" s="41"/>
      <c r="I21" s="36"/>
      <c r="J21" s="25"/>
      <c r="K21" s="41"/>
      <c r="L21" s="36"/>
      <c r="M21" s="25">
        <v>1</v>
      </c>
      <c r="N21" s="41"/>
      <c r="O21" s="36"/>
      <c r="P21" s="25"/>
      <c r="Q21" s="41"/>
    </row>
    <row r="22" spans="1:17" x14ac:dyDescent="0.2">
      <c r="A22" s="61">
        <v>40522</v>
      </c>
      <c r="B22" s="62">
        <v>3057</v>
      </c>
      <c r="C22" s="25" t="s">
        <v>78</v>
      </c>
      <c r="D22" s="25" t="s">
        <v>15</v>
      </c>
      <c r="E22" s="41" t="s">
        <v>89</v>
      </c>
      <c r="F22" s="36"/>
      <c r="G22" s="25"/>
      <c r="H22" s="41"/>
      <c r="I22" s="36"/>
      <c r="J22" s="25"/>
      <c r="K22" s="41"/>
      <c r="L22" s="36"/>
      <c r="M22" s="25">
        <v>1</v>
      </c>
      <c r="N22" s="41"/>
      <c r="O22" s="36"/>
      <c r="P22" s="25"/>
      <c r="Q22" s="41"/>
    </row>
    <row r="23" spans="1:17" x14ac:dyDescent="0.2">
      <c r="A23" s="61">
        <v>40532</v>
      </c>
      <c r="B23" s="62">
        <v>3061</v>
      </c>
      <c r="C23" s="25" t="s">
        <v>90</v>
      </c>
      <c r="D23" s="63" t="s">
        <v>76</v>
      </c>
      <c r="E23" s="41" t="s">
        <v>91</v>
      </c>
      <c r="F23" s="36"/>
      <c r="G23" s="25"/>
      <c r="H23" s="41"/>
      <c r="I23" s="36"/>
      <c r="J23" s="25"/>
      <c r="K23" s="41"/>
      <c r="L23" s="36"/>
      <c r="M23" s="25"/>
      <c r="N23" s="41">
        <v>1</v>
      </c>
      <c r="O23" s="36"/>
      <c r="P23" s="25"/>
      <c r="Q23" s="41"/>
    </row>
    <row r="24" spans="1:17" x14ac:dyDescent="0.2">
      <c r="A24" s="53">
        <v>40532</v>
      </c>
      <c r="B24" s="54">
        <v>3061</v>
      </c>
      <c r="C24" s="21" t="s">
        <v>90</v>
      </c>
      <c r="D24" s="52" t="s">
        <v>76</v>
      </c>
      <c r="E24" s="2" t="s">
        <v>91</v>
      </c>
      <c r="F24" s="36"/>
      <c r="G24" s="25"/>
      <c r="H24" s="41">
        <v>1</v>
      </c>
      <c r="I24" s="36"/>
      <c r="J24" s="25"/>
      <c r="K24" s="41"/>
      <c r="L24" s="36"/>
      <c r="M24" s="25"/>
      <c r="N24" s="41">
        <v>1</v>
      </c>
      <c r="O24" s="36"/>
      <c r="P24" s="25"/>
      <c r="Q24" s="41">
        <v>1</v>
      </c>
    </row>
    <row r="25" spans="1:17" x14ac:dyDescent="0.2">
      <c r="A25" s="55">
        <v>40602</v>
      </c>
      <c r="B25" s="56">
        <v>3072</v>
      </c>
      <c r="C25" s="50" t="s">
        <v>88</v>
      </c>
      <c r="D25" s="57" t="s">
        <v>73</v>
      </c>
      <c r="E25" s="46" t="s">
        <v>87</v>
      </c>
      <c r="F25" s="28"/>
      <c r="G25" s="50"/>
      <c r="H25" s="46"/>
      <c r="I25" s="28"/>
      <c r="J25" s="50"/>
      <c r="K25" s="46"/>
      <c r="L25" s="28">
        <v>1</v>
      </c>
      <c r="M25" s="50"/>
      <c r="N25" s="46"/>
      <c r="O25" s="28"/>
      <c r="P25" s="50">
        <v>1</v>
      </c>
      <c r="Q25" s="46"/>
    </row>
    <row r="26" spans="1:17" x14ac:dyDescent="0.2">
      <c r="A26" s="53">
        <v>40644</v>
      </c>
      <c r="B26" s="54">
        <v>3081</v>
      </c>
      <c r="C26" s="21" t="s">
        <v>82</v>
      </c>
      <c r="D26" s="52" t="s">
        <v>76</v>
      </c>
      <c r="E26" s="2" t="s">
        <v>127</v>
      </c>
      <c r="F26" s="36">
        <v>1</v>
      </c>
      <c r="G26" s="25"/>
      <c r="H26" s="41"/>
      <c r="I26" s="36"/>
      <c r="J26" s="25"/>
      <c r="K26" s="41"/>
      <c r="L26" s="36"/>
      <c r="M26" s="25"/>
      <c r="N26" s="41"/>
      <c r="O26" s="36"/>
      <c r="P26" s="25"/>
      <c r="Q26" s="41"/>
    </row>
    <row r="27" spans="1:17" x14ac:dyDescent="0.2">
      <c r="A27" s="61">
        <v>40686</v>
      </c>
      <c r="B27" s="62">
        <v>3092</v>
      </c>
      <c r="C27" s="25" t="s">
        <v>84</v>
      </c>
      <c r="D27" s="25" t="s">
        <v>74</v>
      </c>
      <c r="E27" s="47" t="s">
        <v>36</v>
      </c>
      <c r="F27" s="36"/>
      <c r="G27" s="25"/>
      <c r="H27" s="41"/>
      <c r="I27" s="36"/>
      <c r="J27" s="25"/>
      <c r="K27" s="41"/>
      <c r="L27" s="36"/>
      <c r="M27" s="25">
        <v>1</v>
      </c>
      <c r="N27" s="41"/>
      <c r="O27" s="36"/>
      <c r="P27" s="25"/>
      <c r="Q27" s="41"/>
    </row>
    <row r="28" spans="1:17" x14ac:dyDescent="0.2">
      <c r="A28" s="55">
        <v>40798</v>
      </c>
      <c r="B28" s="56">
        <v>3109</v>
      </c>
      <c r="C28" s="50" t="s">
        <v>84</v>
      </c>
      <c r="D28" s="50" t="s">
        <v>68</v>
      </c>
      <c r="E28" s="46" t="s">
        <v>128</v>
      </c>
      <c r="F28" s="28">
        <v>1</v>
      </c>
      <c r="G28" s="50"/>
      <c r="H28" s="46"/>
      <c r="I28" s="28"/>
      <c r="J28" s="50"/>
      <c r="K28" s="46"/>
      <c r="L28" s="28"/>
      <c r="M28" s="50"/>
      <c r="N28" s="46"/>
      <c r="O28" s="28">
        <v>1</v>
      </c>
      <c r="P28" s="50"/>
      <c r="Q28" s="46"/>
    </row>
    <row r="29" spans="1:17" x14ac:dyDescent="0.2">
      <c r="A29" s="53">
        <v>40931</v>
      </c>
      <c r="B29" s="54">
        <v>3140</v>
      </c>
      <c r="C29" s="21" t="s">
        <v>80</v>
      </c>
      <c r="D29" s="21" t="s">
        <v>15</v>
      </c>
      <c r="E29" s="2" t="s">
        <v>119</v>
      </c>
      <c r="F29" s="36"/>
      <c r="G29" s="25">
        <v>1</v>
      </c>
      <c r="H29" s="41"/>
      <c r="I29" s="36"/>
      <c r="J29" s="25"/>
      <c r="K29" s="41"/>
      <c r="L29" s="36"/>
      <c r="M29" s="25"/>
      <c r="N29" s="41"/>
      <c r="O29" s="36"/>
      <c r="P29" s="25"/>
      <c r="Q29" s="41"/>
    </row>
    <row r="30" spans="1:17" x14ac:dyDescent="0.2">
      <c r="A30" s="53">
        <v>40949</v>
      </c>
      <c r="B30" s="54">
        <v>3144</v>
      </c>
      <c r="C30" s="21" t="s">
        <v>120</v>
      </c>
      <c r="D30" s="21" t="s">
        <v>68</v>
      </c>
      <c r="E30" s="2" t="s">
        <v>129</v>
      </c>
      <c r="F30" s="36">
        <v>1</v>
      </c>
      <c r="G30" s="25"/>
      <c r="H30" s="41"/>
      <c r="I30" s="36"/>
      <c r="J30" s="25"/>
      <c r="K30" s="41"/>
      <c r="L30" s="36"/>
      <c r="M30" s="25"/>
      <c r="N30" s="41"/>
      <c r="O30" s="36"/>
      <c r="P30" s="25"/>
      <c r="Q30" s="41"/>
    </row>
    <row r="31" spans="1:17" ht="15" customHeight="1" x14ac:dyDescent="0.2">
      <c r="A31" s="53">
        <v>41039</v>
      </c>
      <c r="B31" s="54">
        <v>3164</v>
      </c>
      <c r="C31" s="21" t="s">
        <v>120</v>
      </c>
      <c r="D31" s="52" t="s">
        <v>73</v>
      </c>
      <c r="E31" s="2" t="s">
        <v>121</v>
      </c>
      <c r="F31" s="36"/>
      <c r="G31" s="25">
        <v>1</v>
      </c>
      <c r="H31" s="41"/>
      <c r="I31" s="36"/>
      <c r="J31" s="25"/>
      <c r="K31" s="41"/>
      <c r="L31" s="36"/>
      <c r="M31" s="25"/>
      <c r="N31" s="41"/>
      <c r="O31" s="36"/>
      <c r="P31" s="25"/>
      <c r="Q31" s="41"/>
    </row>
    <row r="32" spans="1:17" x14ac:dyDescent="0.2">
      <c r="A32" s="55">
        <v>41211</v>
      </c>
      <c r="B32" s="56">
        <v>3196</v>
      </c>
      <c r="C32" s="50" t="s">
        <v>88</v>
      </c>
      <c r="D32" s="57" t="s">
        <v>77</v>
      </c>
      <c r="E32" s="46" t="s">
        <v>92</v>
      </c>
      <c r="F32" s="28"/>
      <c r="G32" s="50"/>
      <c r="H32" s="46"/>
      <c r="I32" s="28"/>
      <c r="J32" s="50"/>
      <c r="K32" s="46"/>
      <c r="L32" s="28"/>
      <c r="M32" s="50">
        <v>1</v>
      </c>
      <c r="N32" s="46"/>
      <c r="O32" s="28"/>
      <c r="P32" s="50">
        <v>1</v>
      </c>
      <c r="Q32" s="46"/>
    </row>
    <row r="33" spans="1:17" x14ac:dyDescent="0.2">
      <c r="A33" s="61">
        <v>41386</v>
      </c>
      <c r="B33" s="62">
        <v>3234</v>
      </c>
      <c r="C33" s="25" t="s">
        <v>80</v>
      </c>
      <c r="D33" s="63" t="s">
        <v>73</v>
      </c>
      <c r="E33" s="41" t="s">
        <v>93</v>
      </c>
      <c r="F33" s="36"/>
      <c r="G33" s="25"/>
      <c r="H33" s="41"/>
      <c r="I33" s="36"/>
      <c r="J33" s="25"/>
      <c r="K33" s="41"/>
      <c r="L33" s="36"/>
      <c r="M33" s="25">
        <v>1</v>
      </c>
      <c r="N33" s="41"/>
      <c r="O33" s="36"/>
      <c r="P33" s="25"/>
      <c r="Q33" s="41"/>
    </row>
    <row r="34" spans="1:17" x14ac:dyDescent="0.2">
      <c r="A34" s="53">
        <v>41445</v>
      </c>
      <c r="B34" s="54">
        <v>3247</v>
      </c>
      <c r="C34" s="21" t="s">
        <v>112</v>
      </c>
      <c r="D34" s="21" t="s">
        <v>74</v>
      </c>
      <c r="E34" s="2" t="s">
        <v>141</v>
      </c>
      <c r="F34" s="36"/>
      <c r="G34" s="25"/>
      <c r="H34" s="41"/>
      <c r="I34" s="36">
        <v>1</v>
      </c>
      <c r="J34" s="25"/>
      <c r="K34" s="41"/>
      <c r="L34" s="36"/>
      <c r="M34" s="25"/>
      <c r="N34" s="41"/>
      <c r="O34" s="36"/>
      <c r="P34" s="25"/>
      <c r="Q34" s="41"/>
    </row>
    <row r="35" spans="1:17" x14ac:dyDescent="0.2">
      <c r="A35" s="58">
        <v>41477</v>
      </c>
      <c r="B35" s="59">
        <v>3254</v>
      </c>
      <c r="C35" s="60" t="s">
        <v>75</v>
      </c>
      <c r="D35" s="64" t="s">
        <v>73</v>
      </c>
      <c r="E35" s="48" t="s">
        <v>94</v>
      </c>
      <c r="F35" s="32"/>
      <c r="G35" s="60"/>
      <c r="H35" s="48"/>
      <c r="I35" s="32"/>
      <c r="J35" s="60">
        <v>1</v>
      </c>
      <c r="K35" s="48"/>
      <c r="L35" s="32"/>
      <c r="M35" s="60">
        <v>1</v>
      </c>
      <c r="N35" s="48"/>
      <c r="O35" s="32"/>
      <c r="P35" s="60">
        <v>1</v>
      </c>
      <c r="Q35" s="48"/>
    </row>
    <row r="36" spans="1:17" x14ac:dyDescent="0.2">
      <c r="A36" s="53">
        <v>41557</v>
      </c>
      <c r="B36" s="54">
        <v>3261</v>
      </c>
      <c r="C36" s="21" t="s">
        <v>88</v>
      </c>
      <c r="D36" s="52" t="s">
        <v>76</v>
      </c>
      <c r="E36" s="2" t="s">
        <v>130</v>
      </c>
      <c r="F36" s="36">
        <v>1</v>
      </c>
      <c r="G36" s="25"/>
      <c r="H36" s="41"/>
      <c r="I36" s="36"/>
      <c r="J36" s="25"/>
      <c r="K36" s="41"/>
      <c r="L36" s="36"/>
      <c r="M36" s="25"/>
      <c r="N36" s="41"/>
      <c r="O36" s="36"/>
      <c r="P36" s="25"/>
      <c r="Q36" s="41"/>
    </row>
    <row r="37" spans="1:17" x14ac:dyDescent="0.2">
      <c r="A37" s="61">
        <v>41593</v>
      </c>
      <c r="B37" s="62">
        <v>3271</v>
      </c>
      <c r="C37" s="25" t="s">
        <v>95</v>
      </c>
      <c r="D37" s="63" t="s">
        <v>73</v>
      </c>
      <c r="E37" s="41" t="s">
        <v>96</v>
      </c>
      <c r="F37" s="36"/>
      <c r="G37" s="25"/>
      <c r="H37" s="41"/>
      <c r="I37" s="36"/>
      <c r="J37" s="25"/>
      <c r="K37" s="41"/>
      <c r="L37" s="36"/>
      <c r="M37" s="25">
        <v>1</v>
      </c>
      <c r="N37" s="41"/>
      <c r="O37" s="36"/>
      <c r="P37" s="25"/>
      <c r="Q37" s="41"/>
    </row>
    <row r="38" spans="1:17" x14ac:dyDescent="0.2">
      <c r="A38" s="55">
        <v>41593</v>
      </c>
      <c r="B38" s="56">
        <v>3271</v>
      </c>
      <c r="C38" s="50" t="s">
        <v>95</v>
      </c>
      <c r="D38" s="57" t="s">
        <v>73</v>
      </c>
      <c r="E38" s="46" t="s">
        <v>97</v>
      </c>
      <c r="F38" s="28"/>
      <c r="G38" s="50"/>
      <c r="H38" s="46"/>
      <c r="I38" s="28">
        <v>1</v>
      </c>
      <c r="J38" s="50"/>
      <c r="K38" s="46"/>
      <c r="L38" s="28">
        <v>1</v>
      </c>
      <c r="M38" s="50"/>
      <c r="N38" s="46"/>
      <c r="O38" s="28"/>
      <c r="P38" s="50"/>
      <c r="Q38" s="46"/>
    </row>
    <row r="39" spans="1:17" x14ac:dyDescent="0.2">
      <c r="A39" s="53">
        <v>41593</v>
      </c>
      <c r="B39" s="54">
        <v>3271</v>
      </c>
      <c r="C39" s="21" t="s">
        <v>95</v>
      </c>
      <c r="D39" s="52" t="s">
        <v>76</v>
      </c>
      <c r="E39" s="2" t="s">
        <v>125</v>
      </c>
      <c r="F39" s="36"/>
      <c r="G39" s="25">
        <v>1</v>
      </c>
      <c r="H39" s="41"/>
      <c r="I39" s="36"/>
      <c r="J39" s="25">
        <v>1</v>
      </c>
      <c r="K39" s="41"/>
      <c r="L39" s="36"/>
      <c r="M39" s="25"/>
      <c r="N39" s="41"/>
      <c r="O39" s="36"/>
      <c r="P39" s="25">
        <v>1</v>
      </c>
      <c r="Q39" s="41"/>
    </row>
    <row r="40" spans="1:17" x14ac:dyDescent="0.2">
      <c r="A40" s="53">
        <v>41613</v>
      </c>
      <c r="B40" s="54">
        <v>3278</v>
      </c>
      <c r="C40" s="21" t="s">
        <v>88</v>
      </c>
      <c r="D40" s="21" t="s">
        <v>74</v>
      </c>
      <c r="E40" s="2" t="s">
        <v>142</v>
      </c>
      <c r="F40" s="36"/>
      <c r="G40" s="25"/>
      <c r="H40" s="41"/>
      <c r="I40" s="36">
        <v>1</v>
      </c>
      <c r="J40" s="25"/>
      <c r="K40" s="41"/>
      <c r="L40" s="36"/>
      <c r="M40" s="25"/>
      <c r="N40" s="41"/>
      <c r="O40" s="36"/>
      <c r="P40" s="25"/>
      <c r="Q40" s="41"/>
    </row>
    <row r="41" spans="1:17" x14ac:dyDescent="0.2">
      <c r="A41" s="61">
        <v>41624</v>
      </c>
      <c r="B41" s="62">
        <v>3285</v>
      </c>
      <c r="C41" s="25" t="s">
        <v>80</v>
      </c>
      <c r="D41" s="63" t="s">
        <v>73</v>
      </c>
      <c r="E41" s="41" t="s">
        <v>98</v>
      </c>
      <c r="F41" s="36"/>
      <c r="G41" s="25"/>
      <c r="H41" s="41"/>
      <c r="I41" s="36"/>
      <c r="J41" s="25"/>
      <c r="K41" s="41"/>
      <c r="L41" s="36">
        <v>1</v>
      </c>
      <c r="M41" s="25"/>
      <c r="N41" s="41"/>
      <c r="O41" s="36"/>
      <c r="P41" s="25"/>
      <c r="Q41" s="41"/>
    </row>
    <row r="42" spans="1:17" x14ac:dyDescent="0.2">
      <c r="A42" s="53">
        <v>41624</v>
      </c>
      <c r="B42" s="54">
        <v>3285</v>
      </c>
      <c r="C42" s="21" t="s">
        <v>80</v>
      </c>
      <c r="D42" s="21" t="s">
        <v>15</v>
      </c>
      <c r="E42" s="2" t="s">
        <v>122</v>
      </c>
      <c r="F42" s="36"/>
      <c r="G42" s="25">
        <v>1</v>
      </c>
      <c r="H42" s="41"/>
      <c r="I42" s="36"/>
      <c r="J42" s="25"/>
      <c r="K42" s="41"/>
      <c r="L42" s="36"/>
      <c r="M42" s="25"/>
      <c r="N42" s="41"/>
      <c r="O42" s="36"/>
      <c r="P42" s="25"/>
      <c r="Q42" s="41"/>
    </row>
    <row r="43" spans="1:17" x14ac:dyDescent="0.2">
      <c r="A43" s="53">
        <v>41667</v>
      </c>
      <c r="B43" s="54">
        <v>3290</v>
      </c>
      <c r="C43" s="21" t="s">
        <v>95</v>
      </c>
      <c r="D43" s="21" t="s">
        <v>74</v>
      </c>
      <c r="E43" s="2" t="s">
        <v>123</v>
      </c>
      <c r="F43" s="36"/>
      <c r="G43" s="25">
        <v>1</v>
      </c>
      <c r="H43" s="41"/>
      <c r="I43" s="36"/>
      <c r="J43" s="25"/>
      <c r="K43" s="41"/>
      <c r="L43" s="36"/>
      <c r="M43" s="25"/>
      <c r="N43" s="41"/>
      <c r="O43" s="36"/>
      <c r="P43" s="25"/>
      <c r="Q43" s="41"/>
    </row>
    <row r="44" spans="1:17" x14ac:dyDescent="0.2">
      <c r="A44" s="55">
        <v>41687</v>
      </c>
      <c r="B44" s="56">
        <v>3293</v>
      </c>
      <c r="C44" s="50" t="s">
        <v>80</v>
      </c>
      <c r="D44" s="57" t="s">
        <v>76</v>
      </c>
      <c r="E44" s="46" t="s">
        <v>99</v>
      </c>
      <c r="F44" s="28">
        <v>1</v>
      </c>
      <c r="G44" s="50"/>
      <c r="H44" s="46"/>
      <c r="I44" s="28"/>
      <c r="J44" s="50"/>
      <c r="K44" s="46"/>
      <c r="L44" s="28">
        <v>1</v>
      </c>
      <c r="M44" s="50"/>
      <c r="N44" s="46"/>
      <c r="O44" s="28"/>
      <c r="P44" s="50"/>
      <c r="Q44" s="46"/>
    </row>
    <row r="45" spans="1:17" x14ac:dyDescent="0.2">
      <c r="A45" s="61">
        <v>41690</v>
      </c>
      <c r="B45" s="62">
        <v>3295</v>
      </c>
      <c r="C45" s="25" t="s">
        <v>78</v>
      </c>
      <c r="D45" s="25" t="s">
        <v>68</v>
      </c>
      <c r="E45" s="41" t="s">
        <v>100</v>
      </c>
      <c r="F45" s="36"/>
      <c r="G45" s="25"/>
      <c r="H45" s="41"/>
      <c r="I45" s="36"/>
      <c r="J45" s="25"/>
      <c r="K45" s="41"/>
      <c r="L45" s="36"/>
      <c r="M45" s="25">
        <v>1</v>
      </c>
      <c r="N45" s="41"/>
      <c r="O45" s="36"/>
      <c r="P45" s="25"/>
      <c r="Q45" s="41"/>
    </row>
    <row r="46" spans="1:17" x14ac:dyDescent="0.2">
      <c r="A46" s="61">
        <v>41709</v>
      </c>
      <c r="B46" s="62">
        <v>3302</v>
      </c>
      <c r="C46" s="25" t="s">
        <v>95</v>
      </c>
      <c r="D46" s="25" t="s">
        <v>74</v>
      </c>
      <c r="E46" s="41" t="s">
        <v>101</v>
      </c>
      <c r="F46" s="36"/>
      <c r="G46" s="25"/>
      <c r="H46" s="41"/>
      <c r="I46" s="36"/>
      <c r="J46" s="25"/>
      <c r="K46" s="41"/>
      <c r="L46" s="36"/>
      <c r="M46" s="25"/>
      <c r="N46" s="41">
        <v>1</v>
      </c>
      <c r="O46" s="36"/>
      <c r="P46" s="25"/>
      <c r="Q46" s="41"/>
    </row>
    <row r="47" spans="1:17" x14ac:dyDescent="0.2">
      <c r="A47" s="53">
        <v>41709</v>
      </c>
      <c r="B47" s="54">
        <v>3302</v>
      </c>
      <c r="C47" s="21" t="s">
        <v>95</v>
      </c>
      <c r="D47" s="21" t="s">
        <v>74</v>
      </c>
      <c r="E47" s="2" t="s">
        <v>101</v>
      </c>
      <c r="F47" s="36"/>
      <c r="G47" s="25"/>
      <c r="H47" s="41">
        <v>1</v>
      </c>
      <c r="I47" s="36"/>
      <c r="J47" s="25"/>
      <c r="K47" s="41">
        <v>1</v>
      </c>
      <c r="L47" s="36"/>
      <c r="M47" s="25"/>
      <c r="N47" s="41">
        <v>1</v>
      </c>
      <c r="O47" s="36"/>
      <c r="P47" s="25"/>
      <c r="Q47" s="41"/>
    </row>
    <row r="48" spans="1:17" x14ac:dyDescent="0.2">
      <c r="A48" s="53">
        <v>41709</v>
      </c>
      <c r="B48" s="54">
        <v>3302</v>
      </c>
      <c r="C48" s="21" t="s">
        <v>95</v>
      </c>
      <c r="D48" s="52" t="s">
        <v>73</v>
      </c>
      <c r="E48" s="2" t="s">
        <v>138</v>
      </c>
      <c r="F48" s="36"/>
      <c r="G48" s="25"/>
      <c r="H48" s="41"/>
      <c r="I48" s="36"/>
      <c r="J48" s="25">
        <v>1</v>
      </c>
      <c r="K48" s="41"/>
      <c r="L48" s="36"/>
      <c r="M48" s="25"/>
      <c r="N48" s="41"/>
      <c r="O48" s="36"/>
      <c r="P48" s="25"/>
      <c r="Q48" s="41"/>
    </row>
    <row r="49" spans="1:17" x14ac:dyDescent="0.2">
      <c r="A49" s="61">
        <v>41712</v>
      </c>
      <c r="B49" s="62">
        <v>3303</v>
      </c>
      <c r="C49" s="25" t="s">
        <v>88</v>
      </c>
      <c r="D49" s="63" t="s">
        <v>73</v>
      </c>
      <c r="E49" s="41" t="s">
        <v>102</v>
      </c>
      <c r="F49" s="36"/>
      <c r="G49" s="25"/>
      <c r="H49" s="41"/>
      <c r="I49" s="36"/>
      <c r="J49" s="25"/>
      <c r="K49" s="41"/>
      <c r="L49" s="36">
        <v>1</v>
      </c>
      <c r="M49" s="25"/>
      <c r="N49" s="41"/>
      <c r="O49" s="36"/>
      <c r="P49" s="25"/>
      <c r="Q49" s="41"/>
    </row>
    <row r="50" spans="1:17" x14ac:dyDescent="0.2">
      <c r="A50" s="61">
        <v>41712</v>
      </c>
      <c r="B50" s="62">
        <v>3303</v>
      </c>
      <c r="C50" s="25" t="s">
        <v>88</v>
      </c>
      <c r="D50" s="63" t="s">
        <v>76</v>
      </c>
      <c r="E50" s="41" t="s">
        <v>103</v>
      </c>
      <c r="F50" s="36"/>
      <c r="G50" s="25"/>
      <c r="H50" s="41"/>
      <c r="I50" s="36"/>
      <c r="J50" s="25"/>
      <c r="K50" s="41"/>
      <c r="L50" s="36">
        <v>1</v>
      </c>
      <c r="M50" s="25"/>
      <c r="N50" s="41"/>
      <c r="O50" s="36"/>
      <c r="P50" s="25"/>
      <c r="Q50" s="41"/>
    </row>
    <row r="51" spans="1:17" x14ac:dyDescent="0.2">
      <c r="A51" s="55">
        <v>41743</v>
      </c>
      <c r="B51" s="56">
        <v>3308</v>
      </c>
      <c r="C51" s="50" t="s">
        <v>80</v>
      </c>
      <c r="D51" s="50" t="s">
        <v>68</v>
      </c>
      <c r="E51" s="46" t="s">
        <v>131</v>
      </c>
      <c r="F51" s="28">
        <v>1</v>
      </c>
      <c r="G51" s="50"/>
      <c r="H51" s="46"/>
      <c r="I51" s="28">
        <v>1</v>
      </c>
      <c r="J51" s="50"/>
      <c r="K51" s="46"/>
      <c r="L51" s="28"/>
      <c r="M51" s="50"/>
      <c r="N51" s="46"/>
      <c r="O51" s="28"/>
      <c r="P51" s="50"/>
      <c r="Q51" s="46"/>
    </row>
    <row r="52" spans="1:17" x14ac:dyDescent="0.2">
      <c r="A52" s="55">
        <v>41743</v>
      </c>
      <c r="B52" s="56">
        <v>3308</v>
      </c>
      <c r="C52" s="50" t="s">
        <v>80</v>
      </c>
      <c r="D52" s="50" t="s">
        <v>68</v>
      </c>
      <c r="E52" s="46" t="s">
        <v>132</v>
      </c>
      <c r="F52" s="28">
        <v>1</v>
      </c>
      <c r="G52" s="50"/>
      <c r="H52" s="46"/>
      <c r="I52" s="28">
        <v>1</v>
      </c>
      <c r="J52" s="50"/>
      <c r="K52" s="46"/>
      <c r="L52" s="28"/>
      <c r="M52" s="50"/>
      <c r="N52" s="46"/>
      <c r="O52" s="28"/>
      <c r="P52" s="50"/>
      <c r="Q52" s="46"/>
    </row>
    <row r="53" spans="1:17" x14ac:dyDescent="0.2">
      <c r="A53" s="53">
        <v>41743</v>
      </c>
      <c r="B53" s="54">
        <v>3309</v>
      </c>
      <c r="C53" s="21" t="s">
        <v>75</v>
      </c>
      <c r="D53" s="52" t="s">
        <v>76</v>
      </c>
      <c r="E53" s="2" t="s">
        <v>139</v>
      </c>
      <c r="F53" s="36"/>
      <c r="G53" s="25"/>
      <c r="H53" s="41"/>
      <c r="I53" s="36"/>
      <c r="J53" s="25">
        <v>1</v>
      </c>
      <c r="K53" s="41"/>
      <c r="L53" s="36"/>
      <c r="M53" s="25"/>
      <c r="N53" s="41"/>
      <c r="O53" s="36"/>
      <c r="P53" s="25"/>
      <c r="Q53" s="41"/>
    </row>
    <row r="54" spans="1:17" x14ac:dyDescent="0.2">
      <c r="A54" s="53">
        <v>41743</v>
      </c>
      <c r="B54" s="54">
        <v>3308</v>
      </c>
      <c r="C54" s="21" t="s">
        <v>80</v>
      </c>
      <c r="D54" s="52" t="s">
        <v>76</v>
      </c>
      <c r="E54" s="2" t="s">
        <v>143</v>
      </c>
      <c r="F54" s="36"/>
      <c r="G54" s="25"/>
      <c r="H54" s="41"/>
      <c r="I54" s="36">
        <v>1</v>
      </c>
      <c r="J54" s="25"/>
      <c r="K54" s="41"/>
      <c r="L54" s="36"/>
      <c r="M54" s="25"/>
      <c r="N54" s="41"/>
      <c r="O54" s="36"/>
      <c r="P54" s="25"/>
      <c r="Q54" s="41"/>
    </row>
    <row r="55" spans="1:17" x14ac:dyDescent="0.2">
      <c r="A55" s="53">
        <v>41765</v>
      </c>
      <c r="B55" s="54">
        <v>3310</v>
      </c>
      <c r="C55" s="21" t="s">
        <v>95</v>
      </c>
      <c r="D55" s="52" t="s">
        <v>76</v>
      </c>
      <c r="E55" s="2" t="s">
        <v>133</v>
      </c>
      <c r="F55" s="36">
        <v>1</v>
      </c>
      <c r="G55" s="25"/>
      <c r="H55" s="41"/>
      <c r="I55" s="36"/>
      <c r="J55" s="25"/>
      <c r="K55" s="41"/>
      <c r="L55" s="36"/>
      <c r="M55" s="25"/>
      <c r="N55" s="41"/>
      <c r="O55" s="36"/>
      <c r="P55" s="25"/>
      <c r="Q55" s="41"/>
    </row>
    <row r="56" spans="1:17" x14ac:dyDescent="0.2">
      <c r="A56" s="53">
        <v>41765</v>
      </c>
      <c r="B56" s="54">
        <v>3310</v>
      </c>
      <c r="C56" s="21" t="s">
        <v>95</v>
      </c>
      <c r="D56" s="21" t="s">
        <v>15</v>
      </c>
      <c r="E56" s="2" t="s">
        <v>134</v>
      </c>
      <c r="F56" s="36">
        <v>1</v>
      </c>
      <c r="G56" s="25"/>
      <c r="H56" s="41"/>
      <c r="I56" s="36"/>
      <c r="J56" s="25"/>
      <c r="K56" s="41"/>
      <c r="L56" s="36"/>
      <c r="M56" s="25"/>
      <c r="N56" s="41"/>
      <c r="O56" s="36"/>
      <c r="P56" s="25"/>
      <c r="Q56" s="41"/>
    </row>
    <row r="57" spans="1:17" x14ac:dyDescent="0.2">
      <c r="A57" s="55">
        <v>41767</v>
      </c>
      <c r="B57" s="56">
        <v>3311</v>
      </c>
      <c r="C57" s="50" t="s">
        <v>75</v>
      </c>
      <c r="D57" s="50" t="s">
        <v>15</v>
      </c>
      <c r="E57" s="46" t="s">
        <v>124</v>
      </c>
      <c r="F57" s="28"/>
      <c r="G57" s="50">
        <v>1</v>
      </c>
      <c r="H57" s="46"/>
      <c r="I57" s="28">
        <v>1</v>
      </c>
      <c r="J57" s="50"/>
      <c r="K57" s="46"/>
      <c r="L57" s="28"/>
      <c r="M57" s="50"/>
      <c r="N57" s="46"/>
      <c r="O57" s="28"/>
      <c r="P57" s="50"/>
      <c r="Q57" s="46"/>
    </row>
    <row r="58" spans="1:17" x14ac:dyDescent="0.2">
      <c r="A58" s="53">
        <v>41772</v>
      </c>
      <c r="B58" s="54">
        <v>3313</v>
      </c>
      <c r="C58" s="21" t="s">
        <v>84</v>
      </c>
      <c r="D58" s="52" t="s">
        <v>76</v>
      </c>
      <c r="E58" s="2" t="s">
        <v>140</v>
      </c>
      <c r="F58" s="36"/>
      <c r="G58" s="25"/>
      <c r="H58" s="41"/>
      <c r="I58" s="36"/>
      <c r="J58" s="25">
        <v>1</v>
      </c>
      <c r="K58" s="41"/>
      <c r="L58" s="36"/>
      <c r="M58" s="25"/>
      <c r="N58" s="41"/>
      <c r="O58" s="36"/>
      <c r="P58" s="25"/>
      <c r="Q58" s="41"/>
    </row>
    <row r="59" spans="1:17" x14ac:dyDescent="0.2">
      <c r="A59" s="66">
        <v>41772</v>
      </c>
      <c r="B59" s="67">
        <v>3313</v>
      </c>
      <c r="C59" s="5" t="s">
        <v>84</v>
      </c>
      <c r="D59" s="5" t="s">
        <v>68</v>
      </c>
      <c r="E59" s="6" t="s">
        <v>144</v>
      </c>
      <c r="F59" s="68"/>
      <c r="G59" s="69"/>
      <c r="H59" s="70"/>
      <c r="I59" s="68">
        <v>1</v>
      </c>
      <c r="J59" s="69"/>
      <c r="K59" s="70"/>
      <c r="L59" s="68"/>
      <c r="M59" s="69"/>
      <c r="N59" s="70"/>
      <c r="O59" s="68"/>
      <c r="P59" s="69"/>
      <c r="Q59" s="70"/>
    </row>
    <row r="60" spans="1:17" x14ac:dyDescent="0.2">
      <c r="A60" s="3"/>
      <c r="B60" s="21"/>
      <c r="C60" s="21"/>
      <c r="D60" s="21"/>
      <c r="E60" s="65" t="s">
        <v>17</v>
      </c>
      <c r="F60" s="21">
        <f t="shared" ref="F60:Q60" si="0">SUM(F6:F59)</f>
        <v>10</v>
      </c>
      <c r="G60" s="21">
        <f t="shared" si="0"/>
        <v>9</v>
      </c>
      <c r="H60" s="21">
        <f t="shared" si="0"/>
        <v>2</v>
      </c>
      <c r="I60" s="21">
        <f t="shared" si="0"/>
        <v>8</v>
      </c>
      <c r="J60" s="21">
        <f t="shared" si="0"/>
        <v>10</v>
      </c>
      <c r="K60" s="21">
        <f t="shared" si="0"/>
        <v>1</v>
      </c>
      <c r="L60" s="21">
        <f t="shared" si="0"/>
        <v>8</v>
      </c>
      <c r="M60" s="21">
        <f t="shared" si="0"/>
        <v>13</v>
      </c>
      <c r="N60" s="21">
        <f t="shared" si="0"/>
        <v>4</v>
      </c>
      <c r="O60" s="21">
        <f t="shared" si="0"/>
        <v>2</v>
      </c>
      <c r="P60" s="21">
        <f t="shared" si="0"/>
        <v>6</v>
      </c>
      <c r="Q60" s="21">
        <f t="shared" si="0"/>
        <v>1</v>
      </c>
    </row>
    <row r="63" spans="1:17" ht="19" x14ac:dyDescent="0.25">
      <c r="A63" s="86" t="s">
        <v>10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7"/>
    </row>
    <row r="64" spans="1:17" ht="16" x14ac:dyDescent="0.2">
      <c r="A64" s="92" t="s">
        <v>65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93"/>
    </row>
    <row r="65" spans="1:17" ht="17" x14ac:dyDescent="0.2">
      <c r="A65" s="14" t="s">
        <v>1</v>
      </c>
      <c r="B65" s="15" t="s">
        <v>178</v>
      </c>
      <c r="C65" s="35" t="s">
        <v>175</v>
      </c>
      <c r="D65" s="15" t="s">
        <v>176</v>
      </c>
      <c r="E65" s="15" t="s">
        <v>177</v>
      </c>
      <c r="F65" s="88" t="s">
        <v>8</v>
      </c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2"/>
    </row>
    <row r="66" spans="1:17" x14ac:dyDescent="0.2">
      <c r="A66" s="21"/>
      <c r="B66" s="21"/>
      <c r="C66" s="21"/>
      <c r="D66" s="21"/>
      <c r="E66" s="21"/>
      <c r="F66" s="94" t="s">
        <v>9</v>
      </c>
      <c r="G66" s="95"/>
      <c r="H66" s="96"/>
      <c r="I66" s="89" t="s">
        <v>6</v>
      </c>
      <c r="J66" s="90"/>
      <c r="K66" s="91"/>
      <c r="L66" s="89" t="s">
        <v>2</v>
      </c>
      <c r="M66" s="90"/>
      <c r="N66" s="91"/>
      <c r="O66" s="89" t="s">
        <v>7</v>
      </c>
      <c r="P66" s="90"/>
      <c r="Q66" s="91"/>
    </row>
    <row r="67" spans="1:17" x14ac:dyDescent="0.2">
      <c r="A67" s="21"/>
      <c r="B67" s="21"/>
      <c r="C67" s="21"/>
      <c r="D67" s="21"/>
      <c r="E67" s="21"/>
      <c r="F67" s="10" t="s">
        <v>3</v>
      </c>
      <c r="G67" s="11" t="s">
        <v>4</v>
      </c>
      <c r="H67" s="12" t="s">
        <v>5</v>
      </c>
      <c r="I67" s="10" t="s">
        <v>3</v>
      </c>
      <c r="J67" s="11" t="s">
        <v>4</v>
      </c>
      <c r="K67" s="12" t="s">
        <v>5</v>
      </c>
      <c r="L67" s="10" t="s">
        <v>3</v>
      </c>
      <c r="M67" s="11" t="s">
        <v>4</v>
      </c>
      <c r="N67" s="12" t="s">
        <v>5</v>
      </c>
      <c r="O67" s="10" t="s">
        <v>3</v>
      </c>
      <c r="P67" s="11" t="s">
        <v>4</v>
      </c>
      <c r="Q67" s="12" t="s">
        <v>5</v>
      </c>
    </row>
    <row r="68" spans="1:17" x14ac:dyDescent="0.2">
      <c r="A68" s="51">
        <v>41911</v>
      </c>
      <c r="B68" s="21">
        <v>3334</v>
      </c>
      <c r="C68" s="21" t="s">
        <v>84</v>
      </c>
      <c r="D68" s="21" t="s">
        <v>73</v>
      </c>
      <c r="E68" s="2" t="s">
        <v>163</v>
      </c>
      <c r="F68" s="25"/>
      <c r="G68" s="25"/>
      <c r="H68" s="41"/>
      <c r="I68" s="36">
        <v>1</v>
      </c>
      <c r="J68" s="25"/>
      <c r="K68" s="41"/>
      <c r="L68" s="25"/>
      <c r="M68" s="25"/>
      <c r="N68" s="41"/>
      <c r="O68" s="36"/>
      <c r="P68" s="25"/>
      <c r="Q68" s="41"/>
    </row>
    <row r="69" spans="1:17" x14ac:dyDescent="0.2">
      <c r="A69" s="71">
        <v>41953</v>
      </c>
      <c r="B69" s="25">
        <v>3344</v>
      </c>
      <c r="C69" s="25" t="s">
        <v>80</v>
      </c>
      <c r="D69" s="25" t="s">
        <v>68</v>
      </c>
      <c r="E69" s="41" t="s">
        <v>104</v>
      </c>
      <c r="F69" s="25"/>
      <c r="G69" s="25"/>
      <c r="H69" s="41"/>
      <c r="I69" s="36"/>
      <c r="J69" s="25"/>
      <c r="K69" s="41"/>
      <c r="L69" s="25"/>
      <c r="M69" s="25">
        <v>1</v>
      </c>
      <c r="N69" s="41"/>
      <c r="O69" s="36"/>
      <c r="P69" s="25"/>
      <c r="Q69" s="41"/>
    </row>
    <row r="70" spans="1:17" x14ac:dyDescent="0.2">
      <c r="A70" s="71">
        <v>42068</v>
      </c>
      <c r="B70" s="25">
        <v>3372</v>
      </c>
      <c r="C70" s="25" t="s">
        <v>88</v>
      </c>
      <c r="D70" s="25" t="s">
        <v>73</v>
      </c>
      <c r="E70" s="41" t="s">
        <v>105</v>
      </c>
      <c r="F70" s="25"/>
      <c r="G70" s="25"/>
      <c r="H70" s="41"/>
      <c r="I70" s="36"/>
      <c r="J70" s="25"/>
      <c r="K70" s="41"/>
      <c r="L70" s="25"/>
      <c r="M70" s="25">
        <v>1</v>
      </c>
      <c r="N70" s="41"/>
      <c r="O70" s="36"/>
      <c r="P70" s="25"/>
      <c r="Q70" s="41"/>
    </row>
    <row r="71" spans="1:17" x14ac:dyDescent="0.2">
      <c r="A71" s="51">
        <v>42114</v>
      </c>
      <c r="B71" s="21">
        <v>3382</v>
      </c>
      <c r="C71" s="21" t="s">
        <v>75</v>
      </c>
      <c r="D71" s="21" t="s">
        <v>157</v>
      </c>
      <c r="E71" s="2" t="s">
        <v>158</v>
      </c>
      <c r="F71" s="25"/>
      <c r="G71" s="25">
        <v>1</v>
      </c>
      <c r="H71" s="41"/>
      <c r="I71" s="36"/>
      <c r="J71" s="25"/>
      <c r="K71" s="41"/>
      <c r="L71" s="25"/>
      <c r="M71" s="25"/>
      <c r="N71" s="41"/>
      <c r="O71" s="36"/>
      <c r="P71" s="25"/>
      <c r="Q71" s="41"/>
    </row>
    <row r="72" spans="1:17" x14ac:dyDescent="0.2">
      <c r="A72" s="51">
        <v>42198</v>
      </c>
      <c r="B72" s="21">
        <v>3402</v>
      </c>
      <c r="C72" s="21" t="s">
        <v>80</v>
      </c>
      <c r="D72" s="21" t="s">
        <v>72</v>
      </c>
      <c r="E72" s="2" t="s">
        <v>159</v>
      </c>
      <c r="F72" s="25"/>
      <c r="G72" s="25">
        <v>1</v>
      </c>
      <c r="H72" s="41"/>
      <c r="I72" s="36"/>
      <c r="J72" s="25"/>
      <c r="K72" s="41"/>
      <c r="L72" s="25"/>
      <c r="M72" s="25"/>
      <c r="N72" s="41"/>
      <c r="O72" s="36"/>
      <c r="P72" s="25"/>
      <c r="Q72" s="41"/>
    </row>
    <row r="73" spans="1:17" x14ac:dyDescent="0.2">
      <c r="A73" s="72">
        <v>42265</v>
      </c>
      <c r="B73" s="50">
        <v>3409</v>
      </c>
      <c r="C73" s="50" t="s">
        <v>90</v>
      </c>
      <c r="D73" s="50" t="s">
        <v>73</v>
      </c>
      <c r="E73" s="46" t="s">
        <v>106</v>
      </c>
      <c r="F73" s="50"/>
      <c r="G73" s="50"/>
      <c r="H73" s="46"/>
      <c r="I73" s="28">
        <v>1</v>
      </c>
      <c r="J73" s="50"/>
      <c r="K73" s="46"/>
      <c r="L73" s="50">
        <v>1</v>
      </c>
      <c r="M73" s="50"/>
      <c r="N73" s="46"/>
      <c r="O73" s="28"/>
      <c r="P73" s="50"/>
      <c r="Q73" s="46"/>
    </row>
    <row r="74" spans="1:17" x14ac:dyDescent="0.2">
      <c r="A74" s="51">
        <v>42265</v>
      </c>
      <c r="B74" s="21">
        <v>3409</v>
      </c>
      <c r="C74" s="21" t="s">
        <v>90</v>
      </c>
      <c r="D74" s="21" t="s">
        <v>68</v>
      </c>
      <c r="E74" s="2" t="s">
        <v>167</v>
      </c>
      <c r="F74" s="25"/>
      <c r="G74" s="25"/>
      <c r="H74" s="41"/>
      <c r="I74" s="36"/>
      <c r="J74" s="25"/>
      <c r="K74" s="41"/>
      <c r="L74" s="25"/>
      <c r="M74" s="25"/>
      <c r="N74" s="41"/>
      <c r="O74" s="36">
        <v>1</v>
      </c>
      <c r="P74" s="25"/>
      <c r="Q74" s="41"/>
    </row>
    <row r="75" spans="1:17" x14ac:dyDescent="0.2">
      <c r="A75" s="71">
        <v>42348</v>
      </c>
      <c r="B75" s="25">
        <v>3436</v>
      </c>
      <c r="C75" s="25" t="s">
        <v>88</v>
      </c>
      <c r="D75" s="25" t="s">
        <v>77</v>
      </c>
      <c r="E75" s="41" t="s">
        <v>107</v>
      </c>
      <c r="F75" s="25"/>
      <c r="G75" s="25"/>
      <c r="H75" s="41"/>
      <c r="I75" s="36"/>
      <c r="J75" s="25"/>
      <c r="K75" s="41"/>
      <c r="L75" s="25"/>
      <c r="M75" s="25">
        <v>1</v>
      </c>
      <c r="N75" s="41"/>
      <c r="O75" s="36"/>
      <c r="P75" s="25"/>
      <c r="Q75" s="41"/>
    </row>
    <row r="76" spans="1:17" x14ac:dyDescent="0.2">
      <c r="A76" s="71">
        <v>42348</v>
      </c>
      <c r="B76" s="25">
        <v>3436</v>
      </c>
      <c r="C76" s="25" t="s">
        <v>88</v>
      </c>
      <c r="D76" s="25" t="s">
        <v>77</v>
      </c>
      <c r="E76" s="41" t="s">
        <v>108</v>
      </c>
      <c r="F76" s="25"/>
      <c r="G76" s="25"/>
      <c r="H76" s="41"/>
      <c r="I76" s="36"/>
      <c r="J76" s="25"/>
      <c r="K76" s="41"/>
      <c r="L76" s="25"/>
      <c r="M76" s="25">
        <v>1</v>
      </c>
      <c r="N76" s="41"/>
      <c r="O76" s="36"/>
      <c r="P76" s="25"/>
      <c r="Q76" s="41"/>
    </row>
    <row r="77" spans="1:17" x14ac:dyDescent="0.2">
      <c r="A77" s="71">
        <v>42348</v>
      </c>
      <c r="B77" s="25">
        <v>3436</v>
      </c>
      <c r="C77" s="25" t="s">
        <v>88</v>
      </c>
      <c r="D77" s="25" t="s">
        <v>77</v>
      </c>
      <c r="E77" s="41" t="s">
        <v>109</v>
      </c>
      <c r="F77" s="25"/>
      <c r="G77" s="25"/>
      <c r="H77" s="41"/>
      <c r="I77" s="36"/>
      <c r="J77" s="25"/>
      <c r="K77" s="41"/>
      <c r="L77" s="25"/>
      <c r="M77" s="25">
        <v>1</v>
      </c>
      <c r="N77" s="41"/>
      <c r="O77" s="36"/>
      <c r="P77" s="25"/>
      <c r="Q77" s="41"/>
    </row>
    <row r="78" spans="1:17" x14ac:dyDescent="0.2">
      <c r="A78" s="71">
        <v>42444</v>
      </c>
      <c r="B78" s="25">
        <v>3458</v>
      </c>
      <c r="C78" s="25" t="s">
        <v>84</v>
      </c>
      <c r="D78" s="25" t="s">
        <v>71</v>
      </c>
      <c r="E78" s="41" t="s">
        <v>110</v>
      </c>
      <c r="F78" s="25"/>
      <c r="G78" s="25"/>
      <c r="H78" s="41"/>
      <c r="I78" s="36"/>
      <c r="J78" s="25"/>
      <c r="K78" s="41"/>
      <c r="L78" s="25"/>
      <c r="M78" s="25">
        <v>1</v>
      </c>
      <c r="N78" s="41"/>
      <c r="O78" s="36"/>
      <c r="P78" s="25"/>
      <c r="Q78" s="41"/>
    </row>
    <row r="79" spans="1:17" x14ac:dyDescent="0.2">
      <c r="A79" s="51">
        <v>42471</v>
      </c>
      <c r="B79" s="21">
        <v>3459</v>
      </c>
      <c r="C79" s="21" t="s">
        <v>80</v>
      </c>
      <c r="D79" s="21" t="s">
        <v>15</v>
      </c>
      <c r="E79" s="2" t="s">
        <v>164</v>
      </c>
      <c r="F79" s="25"/>
      <c r="G79" s="25"/>
      <c r="H79" s="41"/>
      <c r="I79" s="36">
        <v>1</v>
      </c>
      <c r="J79" s="25"/>
      <c r="K79" s="41"/>
      <c r="L79" s="25"/>
      <c r="M79" s="25"/>
      <c r="N79" s="41"/>
      <c r="O79" s="36"/>
      <c r="P79" s="25"/>
      <c r="Q79" s="41"/>
    </row>
    <row r="80" spans="1:17" x14ac:dyDescent="0.2">
      <c r="A80" s="72">
        <v>42507</v>
      </c>
      <c r="B80" s="50">
        <v>3464</v>
      </c>
      <c r="C80" s="50" t="s">
        <v>80</v>
      </c>
      <c r="D80" s="50" t="s">
        <v>15</v>
      </c>
      <c r="E80" s="46" t="s">
        <v>165</v>
      </c>
      <c r="F80" s="50"/>
      <c r="G80" s="50"/>
      <c r="H80" s="46"/>
      <c r="I80" s="28">
        <v>1</v>
      </c>
      <c r="J80" s="50"/>
      <c r="K80" s="46"/>
      <c r="L80" s="50"/>
      <c r="M80" s="50"/>
      <c r="N80" s="46"/>
      <c r="O80" s="28">
        <v>1</v>
      </c>
      <c r="P80" s="50"/>
      <c r="Q80" s="46"/>
    </row>
    <row r="81" spans="1:17" x14ac:dyDescent="0.2">
      <c r="A81" s="71">
        <v>42545</v>
      </c>
      <c r="B81" s="25">
        <v>3478</v>
      </c>
      <c r="C81" s="25" t="s">
        <v>84</v>
      </c>
      <c r="D81" s="25" t="s">
        <v>76</v>
      </c>
      <c r="E81" s="41" t="s">
        <v>56</v>
      </c>
      <c r="F81" s="25"/>
      <c r="G81" s="25"/>
      <c r="H81" s="41"/>
      <c r="I81" s="36"/>
      <c r="J81" s="25"/>
      <c r="K81" s="41">
        <v>1</v>
      </c>
      <c r="L81" s="25"/>
      <c r="M81" s="25"/>
      <c r="N81" s="41">
        <v>1</v>
      </c>
      <c r="O81" s="36"/>
      <c r="P81" s="25"/>
      <c r="Q81" s="41">
        <v>1</v>
      </c>
    </row>
    <row r="82" spans="1:17" x14ac:dyDescent="0.2">
      <c r="A82" s="71">
        <v>42545</v>
      </c>
      <c r="B82" s="25">
        <v>3478</v>
      </c>
      <c r="C82" s="25" t="s">
        <v>84</v>
      </c>
      <c r="D82" s="25" t="s">
        <v>76</v>
      </c>
      <c r="E82" s="41" t="s">
        <v>111</v>
      </c>
      <c r="F82" s="25"/>
      <c r="G82" s="25"/>
      <c r="H82" s="41"/>
      <c r="I82" s="36"/>
      <c r="J82" s="25"/>
      <c r="K82" s="41">
        <v>1</v>
      </c>
      <c r="L82" s="25"/>
      <c r="M82" s="25"/>
      <c r="N82" s="41">
        <v>1</v>
      </c>
      <c r="O82" s="36"/>
      <c r="P82" s="25"/>
      <c r="Q82" s="41">
        <v>1</v>
      </c>
    </row>
    <row r="83" spans="1:17" x14ac:dyDescent="0.2">
      <c r="A83" s="71">
        <v>42656</v>
      </c>
      <c r="B83" s="25">
        <v>3490</v>
      </c>
      <c r="C83" s="25" t="s">
        <v>82</v>
      </c>
      <c r="D83" s="25" t="s">
        <v>76</v>
      </c>
      <c r="E83" s="41" t="s">
        <v>61</v>
      </c>
      <c r="F83" s="25"/>
      <c r="G83" s="25"/>
      <c r="H83" s="41"/>
      <c r="I83" s="36"/>
      <c r="J83" s="25"/>
      <c r="K83" s="41"/>
      <c r="L83" s="25">
        <v>1</v>
      </c>
      <c r="M83" s="25"/>
      <c r="N83" s="41"/>
      <c r="O83" s="36"/>
      <c r="P83" s="25"/>
      <c r="Q83" s="41"/>
    </row>
    <row r="84" spans="1:17" x14ac:dyDescent="0.2">
      <c r="A84" s="72">
        <v>42712</v>
      </c>
      <c r="B84" s="50">
        <v>3507</v>
      </c>
      <c r="C84" s="50" t="s">
        <v>112</v>
      </c>
      <c r="D84" s="50" t="s">
        <v>73</v>
      </c>
      <c r="E84" s="46" t="s">
        <v>52</v>
      </c>
      <c r="F84" s="50"/>
      <c r="G84" s="50"/>
      <c r="H84" s="46"/>
      <c r="I84" s="28">
        <v>1</v>
      </c>
      <c r="J84" s="50"/>
      <c r="K84" s="46"/>
      <c r="L84" s="50">
        <v>1</v>
      </c>
      <c r="M84" s="50"/>
      <c r="N84" s="46"/>
      <c r="O84" s="28"/>
      <c r="P84" s="50"/>
      <c r="Q84" s="46"/>
    </row>
    <row r="85" spans="1:17" x14ac:dyDescent="0.2">
      <c r="A85" s="72">
        <v>42850</v>
      </c>
      <c r="B85" s="50">
        <v>3531</v>
      </c>
      <c r="C85" s="50" t="s">
        <v>84</v>
      </c>
      <c r="D85" s="50" t="s">
        <v>76</v>
      </c>
      <c r="E85" s="46" t="s">
        <v>113</v>
      </c>
      <c r="F85" s="50"/>
      <c r="G85" s="50"/>
      <c r="H85" s="46"/>
      <c r="I85" s="28">
        <v>1</v>
      </c>
      <c r="J85" s="50"/>
      <c r="K85" s="46"/>
      <c r="L85" s="50">
        <v>1</v>
      </c>
      <c r="M85" s="50"/>
      <c r="N85" s="46"/>
      <c r="O85" s="28"/>
      <c r="P85" s="50"/>
      <c r="Q85" s="46"/>
    </row>
    <row r="86" spans="1:17" x14ac:dyDescent="0.2">
      <c r="A86" s="72">
        <v>42850</v>
      </c>
      <c r="B86" s="50">
        <v>3531</v>
      </c>
      <c r="C86" s="50" t="s">
        <v>84</v>
      </c>
      <c r="D86" s="50" t="s">
        <v>73</v>
      </c>
      <c r="E86" s="46" t="s">
        <v>114</v>
      </c>
      <c r="F86" s="50"/>
      <c r="G86" s="50"/>
      <c r="H86" s="46"/>
      <c r="I86" s="28"/>
      <c r="J86" s="50">
        <v>1</v>
      </c>
      <c r="K86" s="46"/>
      <c r="L86" s="50"/>
      <c r="M86" s="50">
        <v>1</v>
      </c>
      <c r="N86" s="46"/>
      <c r="O86" s="28"/>
      <c r="P86" s="50"/>
      <c r="Q86" s="46"/>
    </row>
    <row r="87" spans="1:17" x14ac:dyDescent="0.2">
      <c r="A87" s="72">
        <v>42850</v>
      </c>
      <c r="B87" s="50">
        <v>3531</v>
      </c>
      <c r="C87" s="50" t="s">
        <v>84</v>
      </c>
      <c r="D87" s="50" t="s">
        <v>76</v>
      </c>
      <c r="E87" s="46" t="s">
        <v>40</v>
      </c>
      <c r="F87" s="50">
        <v>1</v>
      </c>
      <c r="G87" s="50"/>
      <c r="H87" s="46"/>
      <c r="I87" s="28"/>
      <c r="J87" s="50"/>
      <c r="K87" s="46"/>
      <c r="L87" s="50">
        <v>1</v>
      </c>
      <c r="M87" s="50"/>
      <c r="N87" s="46"/>
      <c r="O87" s="28"/>
      <c r="P87" s="50"/>
      <c r="Q87" s="46"/>
    </row>
    <row r="88" spans="1:17" x14ac:dyDescent="0.2">
      <c r="A88" s="51">
        <v>42866</v>
      </c>
      <c r="B88" s="21">
        <v>3533</v>
      </c>
      <c r="C88" s="21" t="s">
        <v>80</v>
      </c>
      <c r="D88" s="21" t="s">
        <v>74</v>
      </c>
      <c r="E88" s="2" t="s">
        <v>44</v>
      </c>
      <c r="F88" s="25"/>
      <c r="G88" s="25"/>
      <c r="H88" s="41"/>
      <c r="I88" s="36"/>
      <c r="J88" s="25">
        <v>1</v>
      </c>
      <c r="K88" s="41"/>
      <c r="L88" s="25"/>
      <c r="M88" s="25"/>
      <c r="N88" s="41"/>
      <c r="O88" s="36"/>
      <c r="P88" s="25"/>
      <c r="Q88" s="41"/>
    </row>
    <row r="89" spans="1:17" x14ac:dyDescent="0.2">
      <c r="A89" s="71">
        <v>42933</v>
      </c>
      <c r="B89" s="25">
        <v>3556</v>
      </c>
      <c r="C89" s="25" t="s">
        <v>80</v>
      </c>
      <c r="D89" s="25" t="s">
        <v>68</v>
      </c>
      <c r="E89" s="41" t="s">
        <v>115</v>
      </c>
      <c r="F89" s="25"/>
      <c r="G89" s="25"/>
      <c r="H89" s="41"/>
      <c r="I89" s="36"/>
      <c r="J89" s="25"/>
      <c r="K89" s="41"/>
      <c r="L89" s="25"/>
      <c r="M89" s="25">
        <v>1</v>
      </c>
      <c r="N89" s="41"/>
      <c r="O89" s="36"/>
      <c r="P89" s="25"/>
      <c r="Q89" s="41"/>
    </row>
    <row r="90" spans="1:17" x14ac:dyDescent="0.2">
      <c r="A90" s="51">
        <v>43003</v>
      </c>
      <c r="B90" s="21">
        <v>3560</v>
      </c>
      <c r="C90" s="21" t="s">
        <v>84</v>
      </c>
      <c r="D90" s="21" t="s">
        <v>157</v>
      </c>
      <c r="E90" s="2" t="s">
        <v>45</v>
      </c>
      <c r="F90" s="25"/>
      <c r="G90" s="25"/>
      <c r="H90" s="41"/>
      <c r="I90" s="36"/>
      <c r="J90" s="25">
        <v>1</v>
      </c>
      <c r="K90" s="41"/>
      <c r="L90" s="25"/>
      <c r="M90" s="25"/>
      <c r="N90" s="41"/>
      <c r="O90" s="36"/>
      <c r="P90" s="25"/>
      <c r="Q90" s="41"/>
    </row>
    <row r="91" spans="1:17" x14ac:dyDescent="0.2">
      <c r="A91" s="51">
        <v>43017</v>
      </c>
      <c r="B91" s="21">
        <v>3562</v>
      </c>
      <c r="C91" s="21" t="s">
        <v>80</v>
      </c>
      <c r="D91" s="21" t="s">
        <v>72</v>
      </c>
      <c r="E91" s="2" t="s">
        <v>53</v>
      </c>
      <c r="F91" s="25"/>
      <c r="G91" s="25"/>
      <c r="H91" s="41"/>
      <c r="I91" s="36">
        <v>1</v>
      </c>
      <c r="J91" s="25"/>
      <c r="K91" s="41"/>
      <c r="L91" s="25"/>
      <c r="M91" s="25"/>
      <c r="N91" s="41"/>
      <c r="O91" s="36"/>
      <c r="P91" s="25"/>
      <c r="Q91" s="41"/>
    </row>
    <row r="92" spans="1:17" x14ac:dyDescent="0.2">
      <c r="A92" s="71">
        <v>43020</v>
      </c>
      <c r="B92" s="25">
        <v>3564</v>
      </c>
      <c r="C92" s="25" t="s">
        <v>82</v>
      </c>
      <c r="D92" s="25" t="s">
        <v>76</v>
      </c>
      <c r="E92" s="41" t="s">
        <v>57</v>
      </c>
      <c r="F92" s="25"/>
      <c r="G92" s="25"/>
      <c r="H92" s="41"/>
      <c r="I92" s="36"/>
      <c r="J92" s="25"/>
      <c r="K92" s="41">
        <v>1</v>
      </c>
      <c r="L92" s="25"/>
      <c r="M92" s="25"/>
      <c r="N92" s="41">
        <v>1</v>
      </c>
      <c r="O92" s="36"/>
      <c r="P92" s="25"/>
      <c r="Q92" s="41"/>
    </row>
    <row r="93" spans="1:17" x14ac:dyDescent="0.2">
      <c r="A93" s="71">
        <v>43076</v>
      </c>
      <c r="B93" s="25">
        <v>3583</v>
      </c>
      <c r="C93" s="25" t="s">
        <v>112</v>
      </c>
      <c r="D93" s="25" t="s">
        <v>71</v>
      </c>
      <c r="E93" s="41" t="s">
        <v>58</v>
      </c>
      <c r="F93" s="36"/>
      <c r="G93" s="25"/>
      <c r="H93" s="41"/>
      <c r="I93" s="36"/>
      <c r="J93" s="25"/>
      <c r="K93" s="41"/>
      <c r="L93" s="36"/>
      <c r="M93" s="25">
        <v>1</v>
      </c>
      <c r="N93" s="41"/>
      <c r="O93" s="36"/>
      <c r="P93" s="25"/>
      <c r="Q93" s="41"/>
    </row>
    <row r="94" spans="1:17" x14ac:dyDescent="0.2">
      <c r="A94" s="72">
        <v>43158</v>
      </c>
      <c r="B94" s="50">
        <v>3599</v>
      </c>
      <c r="C94" s="50" t="s">
        <v>84</v>
      </c>
      <c r="D94" s="50" t="s">
        <v>73</v>
      </c>
      <c r="E94" s="46" t="s">
        <v>46</v>
      </c>
      <c r="F94" s="28"/>
      <c r="G94" s="50"/>
      <c r="H94" s="46"/>
      <c r="I94" s="28"/>
      <c r="J94" s="50">
        <v>1</v>
      </c>
      <c r="K94" s="46"/>
      <c r="L94" s="28"/>
      <c r="M94" s="50">
        <v>1</v>
      </c>
      <c r="N94" s="46"/>
      <c r="O94" s="28"/>
      <c r="P94" s="50"/>
      <c r="Q94" s="46"/>
    </row>
    <row r="95" spans="1:17" x14ac:dyDescent="0.2">
      <c r="A95" s="71">
        <v>43202</v>
      </c>
      <c r="B95" s="25">
        <v>3611</v>
      </c>
      <c r="C95" s="25" t="s">
        <v>84</v>
      </c>
      <c r="D95" s="25" t="s">
        <v>69</v>
      </c>
      <c r="E95" s="41" t="s">
        <v>116</v>
      </c>
      <c r="F95" s="36"/>
      <c r="G95" s="25"/>
      <c r="H95" s="41"/>
      <c r="I95" s="36"/>
      <c r="J95" s="25"/>
      <c r="K95" s="41"/>
      <c r="L95" s="36"/>
      <c r="M95" s="25">
        <v>1</v>
      </c>
      <c r="N95" s="41"/>
      <c r="O95" s="36"/>
      <c r="P95" s="25"/>
      <c r="Q95" s="41"/>
    </row>
    <row r="96" spans="1:17" x14ac:dyDescent="0.2">
      <c r="A96" s="71">
        <v>43234</v>
      </c>
      <c r="B96" s="25">
        <v>3615</v>
      </c>
      <c r="C96" s="25" t="s">
        <v>84</v>
      </c>
      <c r="D96" s="25" t="s">
        <v>73</v>
      </c>
      <c r="E96" s="41" t="s">
        <v>59</v>
      </c>
      <c r="F96" s="36"/>
      <c r="G96" s="25"/>
      <c r="H96" s="41"/>
      <c r="I96" s="36"/>
      <c r="J96" s="25"/>
      <c r="K96" s="41"/>
      <c r="L96" s="36"/>
      <c r="M96" s="25">
        <v>1</v>
      </c>
      <c r="N96" s="41"/>
      <c r="O96" s="36"/>
      <c r="P96" s="25"/>
      <c r="Q96" s="41"/>
    </row>
    <row r="97" spans="1:17" x14ac:dyDescent="0.2">
      <c r="A97" s="71">
        <v>43234</v>
      </c>
      <c r="B97" s="25">
        <v>3615</v>
      </c>
      <c r="C97" s="25" t="s">
        <v>84</v>
      </c>
      <c r="D97" s="25" t="s">
        <v>73</v>
      </c>
      <c r="E97" s="41" t="s">
        <v>62</v>
      </c>
      <c r="F97" s="36"/>
      <c r="G97" s="25"/>
      <c r="H97" s="41"/>
      <c r="I97" s="36"/>
      <c r="J97" s="25"/>
      <c r="K97" s="41"/>
      <c r="L97" s="36">
        <v>1</v>
      </c>
      <c r="M97" s="25"/>
      <c r="N97" s="41"/>
      <c r="O97" s="36"/>
      <c r="P97" s="25"/>
      <c r="Q97" s="41"/>
    </row>
    <row r="98" spans="1:17" x14ac:dyDescent="0.2">
      <c r="A98" s="51">
        <v>43234</v>
      </c>
      <c r="B98" s="21">
        <v>3615</v>
      </c>
      <c r="C98" s="21" t="s">
        <v>84</v>
      </c>
      <c r="D98" s="21" t="s">
        <v>73</v>
      </c>
      <c r="E98" s="2" t="s">
        <v>63</v>
      </c>
      <c r="F98" s="36"/>
      <c r="G98" s="25"/>
      <c r="H98" s="41"/>
      <c r="I98" s="36"/>
      <c r="J98" s="25"/>
      <c r="K98" s="41"/>
      <c r="L98" s="36"/>
      <c r="M98" s="25"/>
      <c r="N98" s="41"/>
      <c r="O98" s="36">
        <v>1</v>
      </c>
      <c r="P98" s="25"/>
      <c r="Q98" s="41"/>
    </row>
    <row r="99" spans="1:17" x14ac:dyDescent="0.2">
      <c r="A99" s="72">
        <v>43242</v>
      </c>
      <c r="B99" s="50">
        <v>3617</v>
      </c>
      <c r="C99" s="50" t="s">
        <v>120</v>
      </c>
      <c r="D99" s="50" t="s">
        <v>73</v>
      </c>
      <c r="E99" s="46" t="s">
        <v>37</v>
      </c>
      <c r="F99" s="28"/>
      <c r="G99" s="50">
        <v>1</v>
      </c>
      <c r="H99" s="46"/>
      <c r="I99" s="28"/>
      <c r="J99" s="50"/>
      <c r="K99" s="46"/>
      <c r="L99" s="28"/>
      <c r="M99" s="50"/>
      <c r="N99" s="46"/>
      <c r="O99" s="28"/>
      <c r="P99" s="50">
        <v>1</v>
      </c>
      <c r="Q99" s="46"/>
    </row>
    <row r="100" spans="1:17" x14ac:dyDescent="0.2">
      <c r="A100" s="73">
        <v>43242</v>
      </c>
      <c r="B100" s="60">
        <v>3617</v>
      </c>
      <c r="C100" s="60" t="s">
        <v>120</v>
      </c>
      <c r="D100" s="60" t="s">
        <v>73</v>
      </c>
      <c r="E100" s="48" t="s">
        <v>41</v>
      </c>
      <c r="F100" s="32">
        <v>1</v>
      </c>
      <c r="G100" s="60"/>
      <c r="H100" s="48"/>
      <c r="I100" s="32"/>
      <c r="J100" s="60">
        <v>1</v>
      </c>
      <c r="K100" s="48"/>
      <c r="L100" s="32"/>
      <c r="M100" s="60"/>
      <c r="N100" s="48"/>
      <c r="O100" s="32">
        <v>1</v>
      </c>
      <c r="P100" s="60"/>
      <c r="Q100" s="48"/>
    </row>
    <row r="101" spans="1:17" x14ac:dyDescent="0.2">
      <c r="A101" s="51">
        <v>43242</v>
      </c>
      <c r="B101" s="21">
        <v>3617</v>
      </c>
      <c r="C101" s="21" t="s">
        <v>120</v>
      </c>
      <c r="D101" s="21" t="s">
        <v>73</v>
      </c>
      <c r="E101" s="2" t="s">
        <v>48</v>
      </c>
      <c r="F101" s="36"/>
      <c r="G101" s="25"/>
      <c r="H101" s="41"/>
      <c r="I101" s="36"/>
      <c r="J101" s="25">
        <v>1</v>
      </c>
      <c r="K101" s="41"/>
      <c r="L101" s="36"/>
      <c r="M101" s="25"/>
      <c r="N101" s="41"/>
      <c r="O101" s="36"/>
      <c r="P101" s="25"/>
      <c r="Q101" s="41"/>
    </row>
    <row r="102" spans="1:17" x14ac:dyDescent="0.2">
      <c r="A102" s="51">
        <v>43242</v>
      </c>
      <c r="B102" s="21">
        <v>3617</v>
      </c>
      <c r="C102" s="21" t="s">
        <v>120</v>
      </c>
      <c r="D102" s="21" t="s">
        <v>73</v>
      </c>
      <c r="E102" s="2" t="s">
        <v>49</v>
      </c>
      <c r="F102" s="36"/>
      <c r="G102" s="25"/>
      <c r="H102" s="41"/>
      <c r="I102" s="36"/>
      <c r="J102" s="25">
        <v>1</v>
      </c>
      <c r="K102" s="41"/>
      <c r="L102" s="36"/>
      <c r="M102" s="25"/>
      <c r="N102" s="41"/>
      <c r="O102" s="36"/>
      <c r="P102" s="25"/>
      <c r="Q102" s="41"/>
    </row>
    <row r="103" spans="1:17" x14ac:dyDescent="0.2">
      <c r="A103" s="51">
        <v>43242</v>
      </c>
      <c r="B103" s="21">
        <v>3617</v>
      </c>
      <c r="C103" s="21" t="s">
        <v>120</v>
      </c>
      <c r="D103" s="21" t="s">
        <v>73</v>
      </c>
      <c r="E103" s="2" t="s">
        <v>49</v>
      </c>
      <c r="F103" s="36"/>
      <c r="G103" s="25"/>
      <c r="H103" s="41"/>
      <c r="I103" s="36"/>
      <c r="J103" s="25">
        <v>1</v>
      </c>
      <c r="K103" s="41"/>
      <c r="L103" s="36"/>
      <c r="M103" s="25"/>
      <c r="N103" s="41"/>
      <c r="O103" s="36"/>
      <c r="P103" s="25"/>
      <c r="Q103" s="41"/>
    </row>
    <row r="104" spans="1:17" x14ac:dyDescent="0.2">
      <c r="A104" s="51">
        <v>43242</v>
      </c>
      <c r="B104" s="21">
        <v>3617</v>
      </c>
      <c r="C104" s="21" t="s">
        <v>120</v>
      </c>
      <c r="D104" s="21" t="s">
        <v>73</v>
      </c>
      <c r="E104" s="2" t="s">
        <v>47</v>
      </c>
      <c r="F104" s="36"/>
      <c r="G104" s="25"/>
      <c r="H104" s="41"/>
      <c r="I104" s="36"/>
      <c r="J104" s="25">
        <v>1</v>
      </c>
      <c r="K104" s="41"/>
      <c r="L104" s="36"/>
      <c r="M104" s="25"/>
      <c r="N104" s="41"/>
      <c r="O104" s="36"/>
      <c r="P104" s="25"/>
      <c r="Q104" s="41"/>
    </row>
    <row r="105" spans="1:17" x14ac:dyDescent="0.2">
      <c r="A105" s="72">
        <v>43272</v>
      </c>
      <c r="B105" s="50">
        <v>3625</v>
      </c>
      <c r="C105" s="50" t="s">
        <v>112</v>
      </c>
      <c r="D105" s="50" t="s">
        <v>71</v>
      </c>
      <c r="E105" s="46" t="s">
        <v>54</v>
      </c>
      <c r="F105" s="28"/>
      <c r="G105" s="50"/>
      <c r="H105" s="46"/>
      <c r="I105" s="28">
        <v>1</v>
      </c>
      <c r="J105" s="50"/>
      <c r="K105" s="46"/>
      <c r="L105" s="28">
        <v>1</v>
      </c>
      <c r="M105" s="50"/>
      <c r="N105" s="46"/>
      <c r="O105" s="28"/>
      <c r="P105" s="50"/>
      <c r="Q105" s="46"/>
    </row>
    <row r="106" spans="1:17" x14ac:dyDescent="0.2">
      <c r="A106" s="72">
        <v>43273</v>
      </c>
      <c r="B106" s="50">
        <v>3626</v>
      </c>
      <c r="C106" s="50" t="s">
        <v>95</v>
      </c>
      <c r="D106" s="50" t="s">
        <v>74</v>
      </c>
      <c r="E106" s="49" t="s">
        <v>36</v>
      </c>
      <c r="F106" s="28"/>
      <c r="G106" s="50">
        <v>1</v>
      </c>
      <c r="H106" s="46"/>
      <c r="I106" s="28"/>
      <c r="J106" s="50"/>
      <c r="K106" s="46"/>
      <c r="L106" s="28">
        <v>1</v>
      </c>
      <c r="M106" s="50"/>
      <c r="N106" s="46"/>
      <c r="O106" s="28"/>
      <c r="P106" s="50"/>
      <c r="Q106" s="46"/>
    </row>
    <row r="107" spans="1:17" x14ac:dyDescent="0.2">
      <c r="A107" s="73">
        <v>43277</v>
      </c>
      <c r="B107" s="60">
        <v>3628</v>
      </c>
      <c r="C107" s="60" t="s">
        <v>84</v>
      </c>
      <c r="D107" s="60" t="s">
        <v>77</v>
      </c>
      <c r="E107" s="48" t="s">
        <v>38</v>
      </c>
      <c r="F107" s="32"/>
      <c r="G107" s="60">
        <v>1</v>
      </c>
      <c r="H107" s="48"/>
      <c r="I107" s="32"/>
      <c r="J107" s="60"/>
      <c r="K107" s="48"/>
      <c r="L107" s="32"/>
      <c r="M107" s="60">
        <v>1</v>
      </c>
      <c r="N107" s="48"/>
      <c r="O107" s="32"/>
      <c r="P107" s="60">
        <v>1</v>
      </c>
      <c r="Q107" s="48"/>
    </row>
    <row r="108" spans="1:17" x14ac:dyDescent="0.2">
      <c r="A108" s="51">
        <v>43277</v>
      </c>
      <c r="B108" s="21">
        <v>3628</v>
      </c>
      <c r="C108" s="21" t="s">
        <v>84</v>
      </c>
      <c r="D108" s="21" t="s">
        <v>70</v>
      </c>
      <c r="E108" s="2" t="s">
        <v>55</v>
      </c>
      <c r="F108" s="36"/>
      <c r="G108" s="25"/>
      <c r="H108" s="41"/>
      <c r="I108" s="36">
        <v>1</v>
      </c>
      <c r="J108" s="25"/>
      <c r="K108" s="41"/>
      <c r="L108" s="36"/>
      <c r="M108" s="25"/>
      <c r="N108" s="41"/>
      <c r="O108" s="36"/>
      <c r="P108" s="25"/>
      <c r="Q108" s="41"/>
    </row>
    <row r="109" spans="1:17" x14ac:dyDescent="0.2">
      <c r="A109" s="71">
        <v>43370</v>
      </c>
      <c r="B109" s="25">
        <v>3638</v>
      </c>
      <c r="C109" s="25" t="s">
        <v>78</v>
      </c>
      <c r="D109" s="25" t="s">
        <v>71</v>
      </c>
      <c r="E109" s="41" t="s">
        <v>60</v>
      </c>
      <c r="F109" s="36"/>
      <c r="G109" s="25"/>
      <c r="H109" s="41"/>
      <c r="I109" s="36"/>
      <c r="J109" s="25"/>
      <c r="K109" s="41"/>
      <c r="L109" s="36"/>
      <c r="M109" s="25">
        <v>1</v>
      </c>
      <c r="N109" s="41"/>
      <c r="O109" s="36"/>
      <c r="P109" s="25"/>
      <c r="Q109" s="41"/>
    </row>
    <row r="110" spans="1:17" x14ac:dyDescent="0.2">
      <c r="A110" s="51">
        <v>43410</v>
      </c>
      <c r="B110" s="21">
        <v>3646</v>
      </c>
      <c r="C110" s="21" t="s">
        <v>95</v>
      </c>
      <c r="D110" s="21" t="s">
        <v>69</v>
      </c>
      <c r="E110" s="2" t="s">
        <v>162</v>
      </c>
      <c r="F110" s="36">
        <v>1</v>
      </c>
      <c r="G110" s="25"/>
      <c r="H110" s="41"/>
      <c r="I110" s="36"/>
      <c r="J110" s="25"/>
      <c r="K110" s="41"/>
      <c r="L110" s="36"/>
      <c r="M110" s="25"/>
      <c r="N110" s="41"/>
      <c r="O110" s="36"/>
      <c r="P110" s="25"/>
      <c r="Q110" s="41"/>
    </row>
    <row r="111" spans="1:17" x14ac:dyDescent="0.2">
      <c r="A111" s="51">
        <v>43430</v>
      </c>
      <c r="B111" s="21">
        <v>3653</v>
      </c>
      <c r="C111" s="21" t="s">
        <v>120</v>
      </c>
      <c r="D111" s="21" t="s">
        <v>15</v>
      </c>
      <c r="E111" s="2" t="s">
        <v>160</v>
      </c>
      <c r="F111" s="36"/>
      <c r="G111" s="25">
        <v>1</v>
      </c>
      <c r="H111" s="41"/>
      <c r="I111" s="36"/>
      <c r="J111" s="25"/>
      <c r="K111" s="41"/>
      <c r="L111" s="36"/>
      <c r="M111" s="25"/>
      <c r="N111" s="41"/>
      <c r="O111" s="36"/>
      <c r="P111" s="25"/>
      <c r="Q111" s="41"/>
    </row>
    <row r="112" spans="1:17" x14ac:dyDescent="0.2">
      <c r="A112" s="72">
        <v>43438</v>
      </c>
      <c r="B112" s="50">
        <v>3658</v>
      </c>
      <c r="C112" s="50" t="s">
        <v>88</v>
      </c>
      <c r="D112" s="50" t="s">
        <v>72</v>
      </c>
      <c r="E112" s="46" t="s">
        <v>43</v>
      </c>
      <c r="F112" s="28">
        <v>1</v>
      </c>
      <c r="G112" s="50"/>
      <c r="H112" s="46"/>
      <c r="I112" s="28"/>
      <c r="J112" s="50"/>
      <c r="K112" s="46"/>
      <c r="L112" s="28"/>
      <c r="M112" s="50"/>
      <c r="N112" s="46"/>
      <c r="O112" s="28"/>
      <c r="P112" s="50">
        <v>1</v>
      </c>
      <c r="Q112" s="46"/>
    </row>
    <row r="113" spans="1:17" x14ac:dyDescent="0.2">
      <c r="A113" s="73">
        <v>43438</v>
      </c>
      <c r="B113" s="60">
        <v>3658</v>
      </c>
      <c r="C113" s="60" t="s">
        <v>88</v>
      </c>
      <c r="D113" s="60" t="s">
        <v>72</v>
      </c>
      <c r="E113" s="48" t="s">
        <v>42</v>
      </c>
      <c r="F113" s="32">
        <v>1</v>
      </c>
      <c r="G113" s="60"/>
      <c r="H113" s="48"/>
      <c r="I113" s="32"/>
      <c r="J113" s="60">
        <v>1</v>
      </c>
      <c r="K113" s="48"/>
      <c r="L113" s="32"/>
      <c r="M113" s="60"/>
      <c r="N113" s="48"/>
      <c r="O113" s="32"/>
      <c r="P113" s="60">
        <v>1</v>
      </c>
      <c r="Q113" s="48"/>
    </row>
    <row r="114" spans="1:17" x14ac:dyDescent="0.2">
      <c r="A114" s="51">
        <v>43445</v>
      </c>
      <c r="B114" s="21">
        <v>3663</v>
      </c>
      <c r="C114" s="21" t="s">
        <v>84</v>
      </c>
      <c r="D114" s="21" t="s">
        <v>76</v>
      </c>
      <c r="E114" s="2" t="s">
        <v>166</v>
      </c>
      <c r="F114" s="36"/>
      <c r="G114" s="25"/>
      <c r="H114" s="41"/>
      <c r="I114" s="36">
        <v>1</v>
      </c>
      <c r="J114" s="25"/>
      <c r="K114" s="41"/>
      <c r="L114" s="36"/>
      <c r="M114" s="25"/>
      <c r="N114" s="41"/>
      <c r="O114" s="36"/>
      <c r="P114" s="25"/>
      <c r="Q114" s="41"/>
    </row>
    <row r="115" spans="1:17" x14ac:dyDescent="0.2">
      <c r="A115" s="51">
        <v>43564</v>
      </c>
      <c r="B115" s="21">
        <v>3685</v>
      </c>
      <c r="C115" s="21" t="s">
        <v>84</v>
      </c>
      <c r="D115" s="21" t="s">
        <v>15</v>
      </c>
      <c r="E115" s="2" t="s">
        <v>50</v>
      </c>
      <c r="F115" s="36"/>
      <c r="G115" s="25"/>
      <c r="H115" s="41"/>
      <c r="I115" s="36"/>
      <c r="J115" s="25">
        <v>1</v>
      </c>
      <c r="K115" s="41"/>
      <c r="L115" s="36"/>
      <c r="M115" s="25"/>
      <c r="N115" s="41"/>
      <c r="O115" s="36"/>
      <c r="P115" s="25"/>
      <c r="Q115" s="41"/>
    </row>
    <row r="116" spans="1:17" x14ac:dyDescent="0.2">
      <c r="A116" s="51">
        <v>43599</v>
      </c>
      <c r="B116" s="21">
        <v>3689</v>
      </c>
      <c r="C116" s="21" t="s">
        <v>80</v>
      </c>
      <c r="D116" s="21" t="s">
        <v>68</v>
      </c>
      <c r="E116" s="2" t="s">
        <v>39</v>
      </c>
      <c r="F116" s="36"/>
      <c r="G116" s="25">
        <v>1</v>
      </c>
      <c r="H116" s="41"/>
      <c r="I116" s="36"/>
      <c r="J116" s="25"/>
      <c r="K116" s="41"/>
      <c r="L116" s="36"/>
      <c r="M116" s="25"/>
      <c r="N116" s="41"/>
      <c r="O116" s="36"/>
      <c r="P116" s="25"/>
      <c r="Q116" s="41"/>
    </row>
    <row r="117" spans="1:17" x14ac:dyDescent="0.2">
      <c r="A117" s="51">
        <v>43606</v>
      </c>
      <c r="B117" s="21">
        <v>3692</v>
      </c>
      <c r="C117" s="21" t="s">
        <v>84</v>
      </c>
      <c r="D117" s="21" t="s">
        <v>73</v>
      </c>
      <c r="E117" s="2" t="s">
        <v>51</v>
      </c>
      <c r="F117" s="36"/>
      <c r="G117" s="25"/>
      <c r="H117" s="41"/>
      <c r="I117" s="36"/>
      <c r="J117" s="25">
        <v>1</v>
      </c>
      <c r="K117" s="41"/>
      <c r="L117" s="36"/>
      <c r="M117" s="25"/>
      <c r="N117" s="41"/>
      <c r="O117" s="36"/>
      <c r="P117" s="25"/>
      <c r="Q117" s="41"/>
    </row>
    <row r="118" spans="1:17" x14ac:dyDescent="0.2">
      <c r="A118" s="74">
        <v>43607</v>
      </c>
      <c r="B118" s="75">
        <v>3693</v>
      </c>
      <c r="C118" s="75" t="s">
        <v>112</v>
      </c>
      <c r="D118" s="75" t="s">
        <v>68</v>
      </c>
      <c r="E118" s="76" t="s">
        <v>161</v>
      </c>
      <c r="F118" s="77"/>
      <c r="G118" s="75">
        <v>1</v>
      </c>
      <c r="H118" s="76"/>
      <c r="I118" s="77"/>
      <c r="J118" s="75"/>
      <c r="K118" s="76"/>
      <c r="L118" s="77"/>
      <c r="M118" s="75"/>
      <c r="N118" s="76"/>
      <c r="O118" s="77"/>
      <c r="P118" s="75">
        <v>1</v>
      </c>
      <c r="Q118" s="76"/>
    </row>
    <row r="119" spans="1:17" x14ac:dyDescent="0.2">
      <c r="A119" s="21"/>
      <c r="B119" s="21"/>
      <c r="C119" s="21"/>
      <c r="D119" s="21"/>
      <c r="E119" s="65" t="s">
        <v>18</v>
      </c>
      <c r="F119" s="21">
        <f t="shared" ref="F119:Q119" si="1">SUM(F68:F118)</f>
        <v>5</v>
      </c>
      <c r="G119" s="21">
        <f t="shared" si="1"/>
        <v>8</v>
      </c>
      <c r="H119" s="21">
        <f t="shared" si="1"/>
        <v>0</v>
      </c>
      <c r="I119" s="21">
        <f t="shared" si="1"/>
        <v>10</v>
      </c>
      <c r="J119" s="21">
        <f t="shared" si="1"/>
        <v>12</v>
      </c>
      <c r="K119" s="21">
        <f t="shared" si="1"/>
        <v>3</v>
      </c>
      <c r="L119" s="21">
        <f t="shared" si="1"/>
        <v>8</v>
      </c>
      <c r="M119" s="21">
        <f t="shared" si="1"/>
        <v>14</v>
      </c>
      <c r="N119" s="21">
        <f t="shared" si="1"/>
        <v>3</v>
      </c>
      <c r="O119" s="21">
        <f t="shared" si="1"/>
        <v>4</v>
      </c>
      <c r="P119" s="21">
        <f t="shared" si="1"/>
        <v>5</v>
      </c>
      <c r="Q119" s="21">
        <f t="shared" si="1"/>
        <v>2</v>
      </c>
    </row>
  </sheetData>
  <sortState xmlns:xlrd2="http://schemas.microsoft.com/office/spreadsheetml/2017/richdata2" ref="A68:Q118">
    <sortCondition ref="A68:A118"/>
  </sortState>
  <mergeCells count="14">
    <mergeCell ref="A1:Q1"/>
    <mergeCell ref="F3:P3"/>
    <mergeCell ref="F65:P65"/>
    <mergeCell ref="L66:N66"/>
    <mergeCell ref="I66:K66"/>
    <mergeCell ref="O66:Q66"/>
    <mergeCell ref="A2:Q2"/>
    <mergeCell ref="A64:Q64"/>
    <mergeCell ref="A63:Q63"/>
    <mergeCell ref="L4:N4"/>
    <mergeCell ref="F4:H4"/>
    <mergeCell ref="I4:K4"/>
    <mergeCell ref="O4:Q4"/>
    <mergeCell ref="F66:H6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A5-81C0-4B30-8A52-F54C6ED9EDB5}">
  <sheetPr codeName="Munka2"/>
  <dimension ref="A1:L11"/>
  <sheetViews>
    <sheetView workbookViewId="0">
      <selection activeCell="G21" sqref="G21"/>
    </sheetView>
  </sheetViews>
  <sheetFormatPr baseColWidth="10" defaultColWidth="8.83203125" defaultRowHeight="15" x14ac:dyDescent="0.2"/>
  <cols>
    <col min="1" max="1" width="22" bestFit="1" customWidth="1"/>
    <col min="8" max="8" width="15.1640625" customWidth="1"/>
    <col min="9" max="9" width="12.6640625" bestFit="1" customWidth="1"/>
    <col min="10" max="11" width="12.5" bestFit="1" customWidth="1"/>
    <col min="12" max="12" width="16.5" bestFit="1" customWidth="1"/>
    <col min="25" max="25" width="11.5" bestFit="1" customWidth="1"/>
  </cols>
  <sheetData>
    <row r="1" spans="1:12" ht="16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 x14ac:dyDescent="0.2">
      <c r="B2" s="97" t="s">
        <v>11</v>
      </c>
      <c r="C2" s="98"/>
      <c r="D2" s="98"/>
      <c r="E2" s="98"/>
      <c r="F2" s="98"/>
      <c r="G2" s="99"/>
      <c r="H2" s="97" t="s">
        <v>12</v>
      </c>
      <c r="I2" s="98"/>
      <c r="J2" s="98"/>
      <c r="K2" s="99"/>
      <c r="L2" s="9" t="s">
        <v>14</v>
      </c>
    </row>
    <row r="3" spans="1:12" x14ac:dyDescent="0.2">
      <c r="B3" s="10" t="s">
        <v>21</v>
      </c>
      <c r="C3" s="11" t="s">
        <v>22</v>
      </c>
      <c r="D3" s="11" t="s">
        <v>23</v>
      </c>
      <c r="E3" s="11" t="s">
        <v>24</v>
      </c>
      <c r="F3" s="11" t="s">
        <v>25</v>
      </c>
      <c r="G3" s="12" t="s">
        <v>26</v>
      </c>
      <c r="H3" s="10" t="s">
        <v>27</v>
      </c>
      <c r="I3" s="11" t="s">
        <v>28</v>
      </c>
      <c r="J3" s="11" t="s">
        <v>30</v>
      </c>
      <c r="K3" s="12" t="s">
        <v>31</v>
      </c>
      <c r="L3" s="7" t="s">
        <v>29</v>
      </c>
    </row>
    <row r="4" spans="1:12" x14ac:dyDescent="0.2">
      <c r="A4" s="1" t="s">
        <v>13</v>
      </c>
      <c r="B4" s="4">
        <v>1</v>
      </c>
      <c r="C4" s="5">
        <v>3</v>
      </c>
      <c r="D4" s="5">
        <v>2</v>
      </c>
      <c r="E4" s="5">
        <v>1</v>
      </c>
      <c r="F4" s="5">
        <v>3</v>
      </c>
      <c r="G4" s="6"/>
      <c r="H4" s="4">
        <v>1</v>
      </c>
      <c r="I4" s="5">
        <v>0</v>
      </c>
      <c r="J4" s="5">
        <v>1</v>
      </c>
      <c r="K4" s="6"/>
      <c r="L4" s="8">
        <v>0</v>
      </c>
    </row>
    <row r="5" spans="1:12" x14ac:dyDescent="0.2">
      <c r="A5" s="1"/>
      <c r="C5" s="1" t="s">
        <v>17</v>
      </c>
      <c r="D5">
        <f>SUM(B4:G4)</f>
        <v>10</v>
      </c>
      <c r="I5" s="1" t="s">
        <v>17</v>
      </c>
      <c r="J5">
        <f>SUM(H4:K4)</f>
        <v>2</v>
      </c>
      <c r="L5">
        <f>SUM(L4)</f>
        <v>0</v>
      </c>
    </row>
    <row r="7" spans="1:12" ht="16" x14ac:dyDescent="0.2">
      <c r="A7" s="100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x14ac:dyDescent="0.2">
      <c r="B8" s="97" t="s">
        <v>11</v>
      </c>
      <c r="C8" s="98"/>
      <c r="D8" s="98"/>
      <c r="E8" s="98"/>
      <c r="F8" s="98"/>
      <c r="G8" s="99"/>
      <c r="H8" s="97" t="s">
        <v>12</v>
      </c>
      <c r="I8" s="98"/>
      <c r="J8" s="98"/>
      <c r="K8" s="99"/>
      <c r="L8" s="9" t="s">
        <v>14</v>
      </c>
    </row>
    <row r="9" spans="1:12" x14ac:dyDescent="0.2">
      <c r="B9" s="10" t="s">
        <v>21</v>
      </c>
      <c r="C9" s="11" t="s">
        <v>22</v>
      </c>
      <c r="D9" s="11" t="s">
        <v>23</v>
      </c>
      <c r="E9" s="11" t="s">
        <v>24</v>
      </c>
      <c r="F9" s="11" t="s">
        <v>25</v>
      </c>
      <c r="G9" s="12" t="s">
        <v>26</v>
      </c>
      <c r="H9" s="10" t="s">
        <v>27</v>
      </c>
      <c r="I9" s="11" t="s">
        <v>28</v>
      </c>
      <c r="J9" s="11" t="s">
        <v>30</v>
      </c>
      <c r="K9" s="12" t="s">
        <v>31</v>
      </c>
      <c r="L9" s="7" t="s">
        <v>29</v>
      </c>
    </row>
    <row r="10" spans="1:12" x14ac:dyDescent="0.2">
      <c r="A10" s="1" t="s">
        <v>13</v>
      </c>
      <c r="B10" s="4">
        <v>2</v>
      </c>
      <c r="C10" s="5"/>
      <c r="D10" s="5">
        <v>6</v>
      </c>
      <c r="E10" s="5">
        <v>3</v>
      </c>
      <c r="F10" s="5"/>
      <c r="G10" s="6">
        <v>1</v>
      </c>
      <c r="H10" s="4">
        <v>1</v>
      </c>
      <c r="I10" s="5">
        <v>0</v>
      </c>
      <c r="J10" s="5">
        <v>0</v>
      </c>
      <c r="K10" s="6">
        <v>2</v>
      </c>
      <c r="L10" s="8">
        <v>0</v>
      </c>
    </row>
    <row r="11" spans="1:12" x14ac:dyDescent="0.2">
      <c r="C11" s="1" t="s">
        <v>17</v>
      </c>
      <c r="D11">
        <f>SUM(B10:G10)</f>
        <v>12</v>
      </c>
      <c r="I11" s="1" t="s">
        <v>17</v>
      </c>
      <c r="J11">
        <f>SUM(H10:K10)</f>
        <v>3</v>
      </c>
      <c r="L11">
        <f>SUM(L10)</f>
        <v>0</v>
      </c>
    </row>
  </sheetData>
  <mergeCells count="6">
    <mergeCell ref="B2:G2"/>
    <mergeCell ref="H2:K2"/>
    <mergeCell ref="A1:L1"/>
    <mergeCell ref="A7:L7"/>
    <mergeCell ref="B8:G8"/>
    <mergeCell ref="H8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97E7-1D1C-42E6-916D-04B09798837D}">
  <sheetPr codeName="Munka3"/>
  <dimension ref="A1:Q40"/>
  <sheetViews>
    <sheetView zoomScale="85" zoomScaleNormal="85" workbookViewId="0">
      <selection activeCell="A18" sqref="A18:Q18"/>
    </sheetView>
  </sheetViews>
  <sheetFormatPr baseColWidth="10" defaultColWidth="8.83203125" defaultRowHeight="15" x14ac:dyDescent="0.2"/>
  <cols>
    <col min="1" max="1" width="36.6640625" bestFit="1" customWidth="1"/>
    <col min="2" max="2" width="25.33203125" customWidth="1"/>
    <col min="3" max="3" width="6.83203125" bestFit="1" customWidth="1"/>
    <col min="4" max="4" width="10.83203125" bestFit="1" customWidth="1"/>
    <col min="5" max="5" width="9.83203125" bestFit="1" customWidth="1"/>
    <col min="6" max="6" width="6.83203125" bestFit="1" customWidth="1"/>
    <col min="7" max="7" width="9.6640625" bestFit="1" customWidth="1"/>
    <col min="8" max="8" width="10.6640625" bestFit="1" customWidth="1"/>
    <col min="9" max="9" width="6.83203125" bestFit="1" customWidth="1"/>
    <col min="10" max="10" width="9.6640625" bestFit="1" customWidth="1"/>
    <col min="11" max="11" width="9.83203125" bestFit="1" customWidth="1"/>
    <col min="12" max="12" width="6.83203125" bestFit="1" customWidth="1"/>
    <col min="13" max="13" width="9.6640625" bestFit="1" customWidth="1"/>
    <col min="14" max="14" width="14.1640625" bestFit="1" customWidth="1"/>
    <col min="15" max="15" width="10.33203125" bestFit="1" customWidth="1"/>
    <col min="16" max="16" width="26" bestFit="1" customWidth="1"/>
    <col min="17" max="17" width="24.33203125" bestFit="1" customWidth="1"/>
  </cols>
  <sheetData>
    <row r="1" spans="1:17" ht="18.5" customHeight="1" thickBo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x14ac:dyDescent="0.2">
      <c r="A2" s="17"/>
      <c r="B2" s="105" t="s">
        <v>66</v>
      </c>
      <c r="C2" s="102" t="s">
        <v>9</v>
      </c>
      <c r="D2" s="103"/>
      <c r="E2" s="104"/>
      <c r="F2" s="102" t="s">
        <v>6</v>
      </c>
      <c r="G2" s="103"/>
      <c r="H2" s="104"/>
      <c r="I2" s="102" t="s">
        <v>2</v>
      </c>
      <c r="J2" s="103"/>
      <c r="K2" s="104"/>
      <c r="L2" s="102" t="s">
        <v>7</v>
      </c>
      <c r="M2" s="103"/>
      <c r="N2" s="104"/>
      <c r="O2" s="107" t="s">
        <v>34</v>
      </c>
      <c r="P2" s="105" t="s">
        <v>19</v>
      </c>
      <c r="Q2" s="109" t="s">
        <v>20</v>
      </c>
    </row>
    <row r="3" spans="1:17" x14ac:dyDescent="0.2">
      <c r="A3" s="18"/>
      <c r="B3" s="106"/>
      <c r="C3" s="10" t="s">
        <v>3</v>
      </c>
      <c r="D3" s="11" t="s">
        <v>4</v>
      </c>
      <c r="E3" s="12" t="s">
        <v>5</v>
      </c>
      <c r="F3" s="10" t="s">
        <v>3</v>
      </c>
      <c r="G3" s="11" t="s">
        <v>4</v>
      </c>
      <c r="H3" s="12" t="s">
        <v>5</v>
      </c>
      <c r="I3" s="10" t="s">
        <v>3</v>
      </c>
      <c r="J3" s="11" t="s">
        <v>4</v>
      </c>
      <c r="K3" s="12" t="s">
        <v>5</v>
      </c>
      <c r="L3" s="10" t="s">
        <v>3</v>
      </c>
      <c r="M3" s="11" t="s">
        <v>4</v>
      </c>
      <c r="N3" s="12" t="s">
        <v>5</v>
      </c>
      <c r="O3" s="108"/>
      <c r="P3" s="106"/>
      <c r="Q3" s="110"/>
    </row>
    <row r="4" spans="1:17" x14ac:dyDescent="0.2">
      <c r="A4" s="24" t="s">
        <v>15</v>
      </c>
      <c r="B4">
        <v>77</v>
      </c>
      <c r="C4" s="3">
        <v>2</v>
      </c>
      <c r="D4">
        <v>4</v>
      </c>
      <c r="E4" s="2">
        <v>0</v>
      </c>
      <c r="F4" s="3">
        <v>1</v>
      </c>
      <c r="G4" s="25">
        <v>0</v>
      </c>
      <c r="H4" s="2">
        <v>0</v>
      </c>
      <c r="I4" s="22">
        <v>0</v>
      </c>
      <c r="J4" s="23">
        <v>1</v>
      </c>
      <c r="K4" s="24">
        <v>0</v>
      </c>
      <c r="L4" s="3">
        <v>0</v>
      </c>
      <c r="M4" s="25">
        <v>1</v>
      </c>
      <c r="N4" s="2">
        <v>0</v>
      </c>
      <c r="O4" s="19">
        <f>SUM(C4:D4,F4:G4,I4:J4,L4:M4)/4</f>
        <v>2.25</v>
      </c>
      <c r="P4" s="19" t="s">
        <v>146</v>
      </c>
      <c r="Q4" s="16" t="s">
        <v>152</v>
      </c>
    </row>
    <row r="5" spans="1:17" ht="16" x14ac:dyDescent="0.2">
      <c r="A5" s="42" t="s">
        <v>68</v>
      </c>
      <c r="B5">
        <v>78</v>
      </c>
      <c r="C5" s="3">
        <v>4</v>
      </c>
      <c r="D5">
        <v>0</v>
      </c>
      <c r="E5" s="2">
        <v>0</v>
      </c>
      <c r="F5" s="3">
        <v>3</v>
      </c>
      <c r="G5" s="25">
        <v>1</v>
      </c>
      <c r="H5" s="2">
        <v>0</v>
      </c>
      <c r="I5" s="3">
        <v>1</v>
      </c>
      <c r="J5">
        <v>2</v>
      </c>
      <c r="K5" s="2">
        <v>0</v>
      </c>
      <c r="L5" s="3">
        <v>1</v>
      </c>
      <c r="M5" s="25">
        <v>0</v>
      </c>
      <c r="N5" s="2">
        <v>0</v>
      </c>
      <c r="O5" s="19">
        <f t="shared" ref="O5:O15" si="0">SUM(C5:D5,F5:G5,I5:J5,L5:M5)/4</f>
        <v>3</v>
      </c>
      <c r="P5" s="19" t="s">
        <v>151</v>
      </c>
      <c r="Q5" s="16" t="s">
        <v>154</v>
      </c>
    </row>
    <row r="6" spans="1:17" ht="16" x14ac:dyDescent="0.2">
      <c r="A6" s="42" t="s">
        <v>69</v>
      </c>
      <c r="B6">
        <v>8</v>
      </c>
      <c r="C6" s="3">
        <v>0</v>
      </c>
      <c r="D6">
        <v>0</v>
      </c>
      <c r="E6" s="2">
        <v>0</v>
      </c>
      <c r="F6" s="3">
        <v>0</v>
      </c>
      <c r="G6" s="25">
        <v>0</v>
      </c>
      <c r="H6" s="2">
        <v>0</v>
      </c>
      <c r="I6" s="3">
        <v>0</v>
      </c>
      <c r="J6">
        <v>0</v>
      </c>
      <c r="K6" s="2">
        <v>0</v>
      </c>
      <c r="L6" s="3">
        <v>0</v>
      </c>
      <c r="M6" s="25">
        <v>0</v>
      </c>
      <c r="N6" s="2">
        <v>0</v>
      </c>
      <c r="O6" s="19">
        <f t="shared" si="0"/>
        <v>0</v>
      </c>
      <c r="P6" s="19" t="s">
        <v>36</v>
      </c>
      <c r="Q6" s="16" t="s">
        <v>147</v>
      </c>
    </row>
    <row r="7" spans="1:17" x14ac:dyDescent="0.2">
      <c r="A7" s="2" t="s">
        <v>70</v>
      </c>
      <c r="B7">
        <v>22</v>
      </c>
      <c r="C7" s="3">
        <v>0</v>
      </c>
      <c r="D7">
        <v>1</v>
      </c>
      <c r="E7" s="2">
        <v>0</v>
      </c>
      <c r="F7" s="3">
        <v>0</v>
      </c>
      <c r="G7" s="25">
        <v>1</v>
      </c>
      <c r="H7" s="2">
        <v>0</v>
      </c>
      <c r="I7" s="3">
        <v>0</v>
      </c>
      <c r="J7">
        <v>1</v>
      </c>
      <c r="K7" s="2">
        <v>0</v>
      </c>
      <c r="L7" s="3">
        <v>0</v>
      </c>
      <c r="M7" s="25">
        <v>1</v>
      </c>
      <c r="N7" s="2">
        <v>0</v>
      </c>
      <c r="O7" s="19">
        <f t="shared" si="0"/>
        <v>1</v>
      </c>
      <c r="P7" s="19" t="s">
        <v>147</v>
      </c>
      <c r="Q7" s="16" t="s">
        <v>36</v>
      </c>
    </row>
    <row r="8" spans="1:17" x14ac:dyDescent="0.2">
      <c r="A8" s="2" t="s">
        <v>71</v>
      </c>
      <c r="B8">
        <v>20</v>
      </c>
      <c r="C8" s="3">
        <v>0</v>
      </c>
      <c r="D8">
        <v>1</v>
      </c>
      <c r="E8" s="2">
        <v>0</v>
      </c>
      <c r="F8" s="3">
        <v>0</v>
      </c>
      <c r="G8" s="25">
        <v>2</v>
      </c>
      <c r="H8" s="2">
        <v>0</v>
      </c>
      <c r="I8" s="3">
        <v>0</v>
      </c>
      <c r="J8">
        <v>0</v>
      </c>
      <c r="K8" s="2">
        <v>0</v>
      </c>
      <c r="L8" s="3">
        <v>0</v>
      </c>
      <c r="M8" s="25">
        <v>0</v>
      </c>
      <c r="N8" s="2">
        <v>0</v>
      </c>
      <c r="O8" s="19">
        <f t="shared" si="0"/>
        <v>0.75</v>
      </c>
      <c r="P8" s="19" t="s">
        <v>148</v>
      </c>
      <c r="Q8" s="16" t="s">
        <v>155</v>
      </c>
    </row>
    <row r="9" spans="1:17" ht="16" x14ac:dyDescent="0.2">
      <c r="A9" s="42" t="s">
        <v>72</v>
      </c>
      <c r="B9">
        <v>30</v>
      </c>
      <c r="C9" s="3">
        <v>0</v>
      </c>
      <c r="D9">
        <v>0</v>
      </c>
      <c r="E9" s="2">
        <v>0</v>
      </c>
      <c r="F9" s="3">
        <v>0</v>
      </c>
      <c r="G9" s="25">
        <v>0</v>
      </c>
      <c r="H9" s="2">
        <v>0</v>
      </c>
      <c r="I9" s="3">
        <v>0</v>
      </c>
      <c r="J9">
        <v>0</v>
      </c>
      <c r="K9" s="2">
        <v>0</v>
      </c>
      <c r="L9" s="3">
        <v>0</v>
      </c>
      <c r="M9" s="25">
        <v>0</v>
      </c>
      <c r="N9" s="2">
        <v>0</v>
      </c>
      <c r="O9" s="19">
        <f t="shared" si="0"/>
        <v>0</v>
      </c>
      <c r="P9" s="19" t="s">
        <v>36</v>
      </c>
      <c r="Q9" s="16" t="s">
        <v>147</v>
      </c>
    </row>
    <row r="10" spans="1:17" x14ac:dyDescent="0.2">
      <c r="A10" s="2" t="s">
        <v>73</v>
      </c>
      <c r="B10">
        <v>66</v>
      </c>
      <c r="C10" s="3">
        <v>0</v>
      </c>
      <c r="D10">
        <v>1</v>
      </c>
      <c r="E10" s="2">
        <v>0</v>
      </c>
      <c r="F10" s="3">
        <v>1</v>
      </c>
      <c r="G10" s="25">
        <v>2</v>
      </c>
      <c r="H10" s="2">
        <v>0</v>
      </c>
      <c r="I10" s="3">
        <v>5</v>
      </c>
      <c r="J10">
        <v>4</v>
      </c>
      <c r="K10" s="2">
        <v>0</v>
      </c>
      <c r="L10" s="3">
        <v>1</v>
      </c>
      <c r="M10" s="25">
        <v>2</v>
      </c>
      <c r="N10" s="2">
        <v>0</v>
      </c>
      <c r="O10" s="19">
        <f t="shared" si="0"/>
        <v>4</v>
      </c>
      <c r="P10" s="19" t="s">
        <v>149</v>
      </c>
      <c r="Q10" s="16" t="s">
        <v>146</v>
      </c>
    </row>
    <row r="11" spans="1:17" x14ac:dyDescent="0.2">
      <c r="A11" s="2" t="s">
        <v>74</v>
      </c>
      <c r="B11">
        <v>135</v>
      </c>
      <c r="C11" s="3">
        <v>0</v>
      </c>
      <c r="D11">
        <v>1</v>
      </c>
      <c r="E11" s="2">
        <v>1</v>
      </c>
      <c r="F11" s="3">
        <v>2</v>
      </c>
      <c r="G11" s="25">
        <v>0</v>
      </c>
      <c r="H11" s="2">
        <v>1</v>
      </c>
      <c r="I11" s="3">
        <v>0</v>
      </c>
      <c r="J11">
        <v>2</v>
      </c>
      <c r="K11" s="2">
        <v>1</v>
      </c>
      <c r="L11" s="3">
        <v>0</v>
      </c>
      <c r="M11" s="25">
        <v>0</v>
      </c>
      <c r="N11" s="2">
        <v>0</v>
      </c>
      <c r="O11" s="19">
        <f t="shared" si="0"/>
        <v>1.25</v>
      </c>
      <c r="P11" s="19" t="s">
        <v>150</v>
      </c>
      <c r="Q11" s="16" t="s">
        <v>154</v>
      </c>
    </row>
    <row r="12" spans="1:17" x14ac:dyDescent="0.2">
      <c r="A12" s="2" t="s">
        <v>16</v>
      </c>
      <c r="B12">
        <v>29</v>
      </c>
      <c r="C12" s="3">
        <v>0</v>
      </c>
      <c r="D12">
        <v>0</v>
      </c>
      <c r="E12" s="2">
        <v>0</v>
      </c>
      <c r="F12" s="3">
        <v>0</v>
      </c>
      <c r="G12" s="25">
        <v>0</v>
      </c>
      <c r="H12" s="2">
        <v>0</v>
      </c>
      <c r="I12" s="3">
        <v>0</v>
      </c>
      <c r="J12">
        <v>0</v>
      </c>
      <c r="K12" s="2">
        <v>0</v>
      </c>
      <c r="L12" s="3">
        <v>0</v>
      </c>
      <c r="M12" s="25">
        <v>0</v>
      </c>
      <c r="N12" s="2">
        <v>0</v>
      </c>
      <c r="O12" s="19">
        <f t="shared" si="0"/>
        <v>0</v>
      </c>
      <c r="P12" s="19" t="s">
        <v>36</v>
      </c>
      <c r="Q12" s="16" t="s">
        <v>147</v>
      </c>
    </row>
    <row r="13" spans="1:17" x14ac:dyDescent="0.2">
      <c r="A13" s="2" t="s">
        <v>75</v>
      </c>
      <c r="B13">
        <v>59</v>
      </c>
      <c r="C13" s="3">
        <v>0</v>
      </c>
      <c r="D13">
        <v>0</v>
      </c>
      <c r="E13" s="2">
        <v>0</v>
      </c>
      <c r="F13" s="3">
        <v>0</v>
      </c>
      <c r="G13" s="25">
        <v>0</v>
      </c>
      <c r="H13" s="2">
        <v>0</v>
      </c>
      <c r="I13" s="3">
        <v>0</v>
      </c>
      <c r="J13">
        <v>0</v>
      </c>
      <c r="K13" s="2">
        <v>0</v>
      </c>
      <c r="L13" s="3">
        <v>0</v>
      </c>
      <c r="M13" s="25">
        <v>0</v>
      </c>
      <c r="N13" s="2">
        <v>0</v>
      </c>
      <c r="O13" s="19">
        <f t="shared" si="0"/>
        <v>0</v>
      </c>
      <c r="P13" s="19" t="s">
        <v>36</v>
      </c>
      <c r="Q13" s="16" t="s">
        <v>147</v>
      </c>
    </row>
    <row r="14" spans="1:17" ht="16" x14ac:dyDescent="0.2">
      <c r="A14" s="42" t="s">
        <v>76</v>
      </c>
      <c r="B14">
        <v>87</v>
      </c>
      <c r="C14" s="3">
        <v>4</v>
      </c>
      <c r="D14">
        <v>1</v>
      </c>
      <c r="E14" s="2">
        <v>1</v>
      </c>
      <c r="F14" s="3">
        <v>1</v>
      </c>
      <c r="G14" s="25">
        <v>4</v>
      </c>
      <c r="H14" s="2">
        <v>0</v>
      </c>
      <c r="I14" s="3">
        <v>2</v>
      </c>
      <c r="J14">
        <v>1</v>
      </c>
      <c r="K14" s="2">
        <v>1</v>
      </c>
      <c r="L14" s="3">
        <v>0</v>
      </c>
      <c r="M14" s="25">
        <v>1</v>
      </c>
      <c r="N14" s="2">
        <v>1</v>
      </c>
      <c r="O14" s="19">
        <f t="shared" si="0"/>
        <v>3.5</v>
      </c>
      <c r="P14" s="19" t="s">
        <v>151</v>
      </c>
      <c r="Q14" s="16" t="s">
        <v>154</v>
      </c>
    </row>
    <row r="15" spans="1:17" ht="17" thickBot="1" x14ac:dyDescent="0.25">
      <c r="A15" s="43" t="s">
        <v>77</v>
      </c>
      <c r="B15" s="13">
        <v>64</v>
      </c>
      <c r="C15" s="3">
        <v>0</v>
      </c>
      <c r="D15">
        <v>0</v>
      </c>
      <c r="E15" s="2">
        <v>0</v>
      </c>
      <c r="F15" s="3">
        <v>0</v>
      </c>
      <c r="G15" s="25">
        <v>0</v>
      </c>
      <c r="H15" s="2">
        <v>0</v>
      </c>
      <c r="I15" s="3">
        <v>0</v>
      </c>
      <c r="J15">
        <v>2</v>
      </c>
      <c r="K15" s="2">
        <v>0</v>
      </c>
      <c r="L15" s="3">
        <v>0</v>
      </c>
      <c r="M15" s="25">
        <v>1</v>
      </c>
      <c r="N15" s="2">
        <v>0</v>
      </c>
      <c r="O15" s="19">
        <f t="shared" si="0"/>
        <v>0.75</v>
      </c>
      <c r="P15" s="19" t="s">
        <v>149</v>
      </c>
      <c r="Q15" s="16" t="s">
        <v>151</v>
      </c>
    </row>
    <row r="16" spans="1:17" x14ac:dyDescent="0.2">
      <c r="B16" s="1" t="s">
        <v>17</v>
      </c>
      <c r="C16" s="31">
        <f t="shared" ref="C16:N16" si="1">SUM(C4:C15)</f>
        <v>10</v>
      </c>
      <c r="D16" s="31">
        <f t="shared" si="1"/>
        <v>9</v>
      </c>
      <c r="E16" s="37">
        <f t="shared" si="1"/>
        <v>2</v>
      </c>
      <c r="F16" s="31">
        <f t="shared" si="1"/>
        <v>8</v>
      </c>
      <c r="G16" s="31">
        <f t="shared" si="1"/>
        <v>10</v>
      </c>
      <c r="H16" s="31">
        <f t="shared" si="1"/>
        <v>1</v>
      </c>
      <c r="I16" s="29">
        <f t="shared" si="1"/>
        <v>8</v>
      </c>
      <c r="J16" s="31">
        <f t="shared" si="1"/>
        <v>13</v>
      </c>
      <c r="K16" s="37">
        <f t="shared" si="1"/>
        <v>2</v>
      </c>
      <c r="L16" s="31">
        <f t="shared" si="1"/>
        <v>2</v>
      </c>
      <c r="M16" s="31">
        <f t="shared" si="1"/>
        <v>6</v>
      </c>
      <c r="N16" s="31">
        <f t="shared" si="1"/>
        <v>1</v>
      </c>
      <c r="O16" s="34">
        <f>SUM(C16:D16,F16:G16,I16:J16,L16:M16)</f>
        <v>66</v>
      </c>
      <c r="P16" s="34" t="s">
        <v>153</v>
      </c>
      <c r="Q16" s="34" t="s">
        <v>156</v>
      </c>
    </row>
    <row r="18" spans="1:17" ht="18.5" customHeight="1" thickBot="1" x14ac:dyDescent="0.3">
      <c r="A18" s="101" t="s">
        <v>10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x14ac:dyDescent="0.2">
      <c r="A19" s="17"/>
      <c r="B19" s="105" t="s">
        <v>67</v>
      </c>
      <c r="C19" s="102" t="s">
        <v>9</v>
      </c>
      <c r="D19" s="103"/>
      <c r="E19" s="104"/>
      <c r="F19" s="102" t="s">
        <v>6</v>
      </c>
      <c r="G19" s="103"/>
      <c r="H19" s="104"/>
      <c r="I19" s="102" t="s">
        <v>2</v>
      </c>
      <c r="J19" s="103"/>
      <c r="K19" s="104"/>
      <c r="L19" s="102" t="s">
        <v>7</v>
      </c>
      <c r="M19" s="103"/>
      <c r="N19" s="104"/>
      <c r="O19" s="107" t="s">
        <v>34</v>
      </c>
      <c r="P19" s="105" t="s">
        <v>19</v>
      </c>
      <c r="Q19" s="109" t="s">
        <v>20</v>
      </c>
    </row>
    <row r="20" spans="1:17" x14ac:dyDescent="0.2">
      <c r="A20" s="18"/>
      <c r="B20" s="106"/>
      <c r="C20" s="10" t="s">
        <v>3</v>
      </c>
      <c r="D20" s="11" t="s">
        <v>4</v>
      </c>
      <c r="E20" s="12" t="s">
        <v>5</v>
      </c>
      <c r="F20" s="10" t="s">
        <v>3</v>
      </c>
      <c r="G20" s="11" t="s">
        <v>4</v>
      </c>
      <c r="H20" s="12" t="s">
        <v>5</v>
      </c>
      <c r="I20" s="10" t="s">
        <v>3</v>
      </c>
      <c r="J20" s="11" t="s">
        <v>4</v>
      </c>
      <c r="K20" s="12" t="s">
        <v>5</v>
      </c>
      <c r="L20" s="10" t="s">
        <v>3</v>
      </c>
      <c r="M20" s="11" t="s">
        <v>4</v>
      </c>
      <c r="N20" s="12" t="s">
        <v>5</v>
      </c>
      <c r="O20" s="108"/>
      <c r="P20" s="106"/>
      <c r="Q20" s="110"/>
    </row>
    <row r="21" spans="1:17" x14ac:dyDescent="0.2">
      <c r="A21" t="s">
        <v>15</v>
      </c>
      <c r="B21" s="20">
        <v>26</v>
      </c>
      <c r="C21" s="3">
        <v>0</v>
      </c>
      <c r="D21">
        <v>1</v>
      </c>
      <c r="E21" s="2">
        <v>0</v>
      </c>
      <c r="F21" s="3">
        <v>2</v>
      </c>
      <c r="G21" s="25">
        <v>1</v>
      </c>
      <c r="H21" s="2">
        <v>0</v>
      </c>
      <c r="I21">
        <v>0</v>
      </c>
      <c r="J21">
        <v>0</v>
      </c>
      <c r="K21" s="24">
        <v>0</v>
      </c>
      <c r="L21" s="3">
        <v>1</v>
      </c>
      <c r="M21" s="25">
        <v>0</v>
      </c>
      <c r="N21" s="2">
        <v>0</v>
      </c>
      <c r="O21" s="19">
        <f>SUM(C21:D21,F21:G21,I21:J21,L21:M21)/4</f>
        <v>1.25</v>
      </c>
      <c r="P21" s="19" t="s">
        <v>148</v>
      </c>
      <c r="Q21" s="16" t="s">
        <v>149</v>
      </c>
    </row>
    <row r="22" spans="1:17" ht="16" x14ac:dyDescent="0.2">
      <c r="A22" s="44" t="s">
        <v>68</v>
      </c>
      <c r="B22" s="19">
        <v>48</v>
      </c>
      <c r="C22" s="3">
        <v>0</v>
      </c>
      <c r="D22">
        <v>2</v>
      </c>
      <c r="E22" s="2">
        <v>0</v>
      </c>
      <c r="F22" s="3">
        <v>0</v>
      </c>
      <c r="G22" s="25">
        <v>0</v>
      </c>
      <c r="H22" s="2">
        <v>0</v>
      </c>
      <c r="I22">
        <v>0</v>
      </c>
      <c r="J22">
        <v>2</v>
      </c>
      <c r="K22" s="2">
        <v>0</v>
      </c>
      <c r="L22" s="3">
        <v>1</v>
      </c>
      <c r="M22" s="25">
        <v>1</v>
      </c>
      <c r="N22" s="2">
        <v>0</v>
      </c>
      <c r="O22" s="19">
        <f t="shared" ref="O22:O32" si="2">SUM(C22:D22,F22:G22,I22:J22,L22:M22)/4</f>
        <v>1.5</v>
      </c>
      <c r="P22" s="19" t="s">
        <v>168</v>
      </c>
      <c r="Q22" s="16" t="s">
        <v>148</v>
      </c>
    </row>
    <row r="23" spans="1:17" ht="16" x14ac:dyDescent="0.2">
      <c r="A23" s="44" t="s">
        <v>69</v>
      </c>
      <c r="B23" s="19">
        <v>7</v>
      </c>
      <c r="C23" s="3">
        <v>1</v>
      </c>
      <c r="D23">
        <v>0</v>
      </c>
      <c r="E23" s="2">
        <v>0</v>
      </c>
      <c r="F23" s="3">
        <v>0</v>
      </c>
      <c r="G23" s="25">
        <v>0</v>
      </c>
      <c r="H23" s="2">
        <v>0</v>
      </c>
      <c r="I23">
        <v>0</v>
      </c>
      <c r="J23">
        <v>1</v>
      </c>
      <c r="K23" s="2">
        <v>0</v>
      </c>
      <c r="L23" s="3">
        <v>0</v>
      </c>
      <c r="M23" s="25">
        <v>0</v>
      </c>
      <c r="N23" s="2">
        <v>0</v>
      </c>
      <c r="O23" s="19">
        <f t="shared" si="2"/>
        <v>0.5</v>
      </c>
      <c r="P23" s="19" t="s">
        <v>170</v>
      </c>
      <c r="Q23" s="16" t="s">
        <v>171</v>
      </c>
    </row>
    <row r="24" spans="1:17" x14ac:dyDescent="0.2">
      <c r="A24" t="s">
        <v>70</v>
      </c>
      <c r="B24" s="19">
        <v>28</v>
      </c>
      <c r="C24" s="3">
        <v>0</v>
      </c>
      <c r="D24">
        <v>0</v>
      </c>
      <c r="E24" s="2">
        <v>0</v>
      </c>
      <c r="F24" s="3">
        <v>1</v>
      </c>
      <c r="G24" s="25">
        <v>0</v>
      </c>
      <c r="H24" s="2">
        <v>0</v>
      </c>
      <c r="I24">
        <v>0</v>
      </c>
      <c r="J24">
        <v>0</v>
      </c>
      <c r="K24" s="2">
        <v>0</v>
      </c>
      <c r="L24" s="3">
        <v>0</v>
      </c>
      <c r="M24" s="25">
        <v>0</v>
      </c>
      <c r="N24" s="2">
        <v>0</v>
      </c>
      <c r="O24" s="19">
        <f t="shared" si="2"/>
        <v>0.25</v>
      </c>
      <c r="P24" s="19" t="s">
        <v>148</v>
      </c>
      <c r="Q24" s="16" t="s">
        <v>168</v>
      </c>
    </row>
    <row r="25" spans="1:17" x14ac:dyDescent="0.2">
      <c r="A25" t="s">
        <v>71</v>
      </c>
      <c r="B25" s="19">
        <v>17</v>
      </c>
      <c r="C25" s="3">
        <v>0</v>
      </c>
      <c r="D25">
        <v>0</v>
      </c>
      <c r="E25" s="2">
        <v>0</v>
      </c>
      <c r="F25" s="3">
        <v>1</v>
      </c>
      <c r="G25" s="25">
        <v>0</v>
      </c>
      <c r="H25" s="2">
        <v>0</v>
      </c>
      <c r="I25">
        <v>1</v>
      </c>
      <c r="J25">
        <v>3</v>
      </c>
      <c r="K25" s="2">
        <v>0</v>
      </c>
      <c r="L25" s="3">
        <v>0</v>
      </c>
      <c r="M25" s="25">
        <v>0</v>
      </c>
      <c r="N25" s="2">
        <v>0</v>
      </c>
      <c r="O25" s="19">
        <f t="shared" si="2"/>
        <v>1.25</v>
      </c>
      <c r="P25" s="19" t="s">
        <v>149</v>
      </c>
      <c r="Q25" s="16" t="s">
        <v>169</v>
      </c>
    </row>
    <row r="26" spans="1:17" ht="16" x14ac:dyDescent="0.2">
      <c r="A26" s="44" t="s">
        <v>72</v>
      </c>
      <c r="B26" s="19">
        <v>13</v>
      </c>
      <c r="C26" s="3">
        <v>2</v>
      </c>
      <c r="D26">
        <v>1</v>
      </c>
      <c r="E26" s="2">
        <v>0</v>
      </c>
      <c r="F26" s="3">
        <v>1</v>
      </c>
      <c r="G26" s="25">
        <v>1</v>
      </c>
      <c r="H26" s="2">
        <v>0</v>
      </c>
      <c r="I26">
        <v>0</v>
      </c>
      <c r="J26">
        <v>0</v>
      </c>
      <c r="K26" s="2">
        <v>0</v>
      </c>
      <c r="L26" s="3">
        <v>0</v>
      </c>
      <c r="M26" s="25">
        <v>2</v>
      </c>
      <c r="N26" s="2">
        <v>0</v>
      </c>
      <c r="O26" s="19">
        <f t="shared" si="2"/>
        <v>1.75</v>
      </c>
      <c r="P26" s="19" t="s">
        <v>146</v>
      </c>
      <c r="Q26" s="16" t="s">
        <v>149</v>
      </c>
    </row>
    <row r="27" spans="1:17" x14ac:dyDescent="0.2">
      <c r="A27" t="s">
        <v>73</v>
      </c>
      <c r="B27" s="19">
        <v>29</v>
      </c>
      <c r="C27" s="3">
        <v>1</v>
      </c>
      <c r="D27">
        <v>1</v>
      </c>
      <c r="E27" s="2">
        <v>0</v>
      </c>
      <c r="F27" s="3">
        <v>3</v>
      </c>
      <c r="G27" s="25">
        <v>8</v>
      </c>
      <c r="H27" s="2">
        <v>0</v>
      </c>
      <c r="I27">
        <v>3</v>
      </c>
      <c r="J27">
        <v>4</v>
      </c>
      <c r="K27" s="2">
        <v>0</v>
      </c>
      <c r="L27" s="3">
        <v>2</v>
      </c>
      <c r="M27" s="25">
        <v>1</v>
      </c>
      <c r="N27" s="2">
        <v>0</v>
      </c>
      <c r="O27" s="19">
        <f t="shared" si="2"/>
        <v>5.75</v>
      </c>
      <c r="P27" s="19" t="s">
        <v>148</v>
      </c>
      <c r="Q27" s="16" t="s">
        <v>146</v>
      </c>
    </row>
    <row r="28" spans="1:17" x14ac:dyDescent="0.2">
      <c r="A28" t="s">
        <v>74</v>
      </c>
      <c r="B28" s="19">
        <v>102</v>
      </c>
      <c r="C28" s="3">
        <v>0</v>
      </c>
      <c r="D28">
        <v>1</v>
      </c>
      <c r="E28" s="2">
        <v>0</v>
      </c>
      <c r="F28" s="3">
        <v>0</v>
      </c>
      <c r="G28" s="25">
        <v>1</v>
      </c>
      <c r="H28" s="2">
        <v>0</v>
      </c>
      <c r="I28">
        <v>1</v>
      </c>
      <c r="J28">
        <v>0</v>
      </c>
      <c r="K28" s="2">
        <v>0</v>
      </c>
      <c r="L28" s="3">
        <v>0</v>
      </c>
      <c r="M28" s="25">
        <v>0</v>
      </c>
      <c r="N28" s="2">
        <v>0</v>
      </c>
      <c r="O28" s="19">
        <f t="shared" si="2"/>
        <v>0.75</v>
      </c>
      <c r="P28" s="19" t="s">
        <v>172</v>
      </c>
      <c r="Q28" s="16" t="s">
        <v>154</v>
      </c>
    </row>
    <row r="29" spans="1:17" x14ac:dyDescent="0.2">
      <c r="A29" t="s">
        <v>16</v>
      </c>
      <c r="B29" s="19">
        <v>18</v>
      </c>
      <c r="C29" s="3">
        <v>0</v>
      </c>
      <c r="D29">
        <v>0</v>
      </c>
      <c r="E29" s="2">
        <v>0</v>
      </c>
      <c r="F29" s="3">
        <v>0</v>
      </c>
      <c r="G29" s="25">
        <v>0</v>
      </c>
      <c r="H29" s="2">
        <v>0</v>
      </c>
      <c r="I29">
        <v>0</v>
      </c>
      <c r="J29">
        <v>0</v>
      </c>
      <c r="K29" s="2">
        <v>0</v>
      </c>
      <c r="L29" s="3">
        <v>0</v>
      </c>
      <c r="M29" s="25">
        <v>0</v>
      </c>
      <c r="N29" s="2">
        <v>0</v>
      </c>
      <c r="O29" s="19">
        <f t="shared" si="2"/>
        <v>0</v>
      </c>
      <c r="P29" s="19" t="s">
        <v>36</v>
      </c>
      <c r="Q29" s="16" t="s">
        <v>147</v>
      </c>
    </row>
    <row r="30" spans="1:17" x14ac:dyDescent="0.2">
      <c r="A30" t="s">
        <v>75</v>
      </c>
      <c r="B30" s="19">
        <v>26</v>
      </c>
      <c r="C30" s="3">
        <v>0</v>
      </c>
      <c r="D30">
        <v>1</v>
      </c>
      <c r="E30" s="2">
        <v>0</v>
      </c>
      <c r="F30" s="3">
        <v>0</v>
      </c>
      <c r="G30" s="25">
        <v>1</v>
      </c>
      <c r="H30" s="2">
        <v>0</v>
      </c>
      <c r="I30">
        <v>0</v>
      </c>
      <c r="J30">
        <v>0</v>
      </c>
      <c r="K30" s="2">
        <v>0</v>
      </c>
      <c r="L30" s="3">
        <v>0</v>
      </c>
      <c r="M30" s="25">
        <v>0</v>
      </c>
      <c r="N30" s="2">
        <v>0</v>
      </c>
      <c r="O30" s="19">
        <f t="shared" si="2"/>
        <v>0.5</v>
      </c>
      <c r="P30" s="19" t="s">
        <v>151</v>
      </c>
      <c r="Q30" s="16" t="s">
        <v>155</v>
      </c>
    </row>
    <row r="31" spans="1:17" ht="16" x14ac:dyDescent="0.2">
      <c r="A31" s="44" t="s">
        <v>76</v>
      </c>
      <c r="B31" s="19">
        <v>67</v>
      </c>
      <c r="C31" s="3">
        <v>1</v>
      </c>
      <c r="D31">
        <v>0</v>
      </c>
      <c r="E31" s="2">
        <v>0</v>
      </c>
      <c r="F31" s="3">
        <v>2</v>
      </c>
      <c r="G31" s="25">
        <v>0</v>
      </c>
      <c r="H31" s="2">
        <v>3</v>
      </c>
      <c r="I31">
        <v>3</v>
      </c>
      <c r="J31">
        <v>0</v>
      </c>
      <c r="K31" s="2">
        <v>3</v>
      </c>
      <c r="L31" s="3">
        <v>0</v>
      </c>
      <c r="M31" s="25">
        <v>0</v>
      </c>
      <c r="N31" s="2">
        <v>2</v>
      </c>
      <c r="O31" s="19">
        <f t="shared" si="2"/>
        <v>1.5</v>
      </c>
      <c r="P31" s="19" t="s">
        <v>149</v>
      </c>
      <c r="Q31" s="16" t="s">
        <v>154</v>
      </c>
    </row>
    <row r="32" spans="1:17" ht="17" thickBot="1" x14ac:dyDescent="0.25">
      <c r="A32" s="44" t="s">
        <v>77</v>
      </c>
      <c r="B32" s="19">
        <v>50</v>
      </c>
      <c r="C32" s="3">
        <v>0</v>
      </c>
      <c r="D32">
        <v>1</v>
      </c>
      <c r="E32" s="2">
        <v>0</v>
      </c>
      <c r="F32" s="3">
        <v>0</v>
      </c>
      <c r="G32" s="25">
        <v>0</v>
      </c>
      <c r="H32" s="2">
        <v>0</v>
      </c>
      <c r="I32">
        <v>0</v>
      </c>
      <c r="J32">
        <v>4</v>
      </c>
      <c r="K32" s="2">
        <v>0</v>
      </c>
      <c r="L32" s="3">
        <v>0</v>
      </c>
      <c r="M32" s="25">
        <v>1</v>
      </c>
      <c r="N32" s="2">
        <v>0</v>
      </c>
      <c r="O32" s="19">
        <f t="shared" si="2"/>
        <v>1.5</v>
      </c>
      <c r="P32" s="19" t="s">
        <v>149</v>
      </c>
      <c r="Q32" s="80" t="s">
        <v>148</v>
      </c>
    </row>
    <row r="33" spans="1:17" x14ac:dyDescent="0.2">
      <c r="A33" s="31"/>
      <c r="B33" s="30" t="s">
        <v>17</v>
      </c>
      <c r="C33" s="31">
        <f t="shared" ref="C33:N33" si="3">SUM(C21:C32)</f>
        <v>5</v>
      </c>
      <c r="D33" s="31">
        <f t="shared" si="3"/>
        <v>8</v>
      </c>
      <c r="E33" s="37">
        <f t="shared" si="3"/>
        <v>0</v>
      </c>
      <c r="F33" s="31">
        <f t="shared" si="3"/>
        <v>10</v>
      </c>
      <c r="G33" s="31">
        <f t="shared" si="3"/>
        <v>12</v>
      </c>
      <c r="H33" s="37">
        <f t="shared" si="3"/>
        <v>3</v>
      </c>
      <c r="I33" s="31">
        <f t="shared" si="3"/>
        <v>8</v>
      </c>
      <c r="J33" s="31">
        <f t="shared" si="3"/>
        <v>14</v>
      </c>
      <c r="K33" s="37">
        <f t="shared" si="3"/>
        <v>3</v>
      </c>
      <c r="L33" s="31">
        <f t="shared" si="3"/>
        <v>4</v>
      </c>
      <c r="M33" s="31">
        <f t="shared" si="3"/>
        <v>5</v>
      </c>
      <c r="N33" s="37">
        <f t="shared" si="3"/>
        <v>2</v>
      </c>
      <c r="O33" s="34">
        <f>SUM(C33:D33,F33:G33,I33:J33,L33:M33)</f>
        <v>66</v>
      </c>
      <c r="P33" s="34" t="s">
        <v>173</v>
      </c>
      <c r="Q33" s="34" t="s">
        <v>174</v>
      </c>
    </row>
    <row r="34" spans="1:17" x14ac:dyDescent="0.2">
      <c r="B34" s="1"/>
    </row>
    <row r="35" spans="1:17" x14ac:dyDescent="0.2">
      <c r="A35" t="s">
        <v>35</v>
      </c>
      <c r="B35" s="1"/>
    </row>
    <row r="36" spans="1:17" ht="16" thickBot="1" x14ac:dyDescent="0.25">
      <c r="B36" s="1"/>
    </row>
    <row r="37" spans="1:17" ht="32" x14ac:dyDescent="0.2">
      <c r="M37" s="38" t="s">
        <v>179</v>
      </c>
      <c r="N37" s="79" t="s">
        <v>180</v>
      </c>
      <c r="O37" s="79" t="s">
        <v>181</v>
      </c>
    </row>
    <row r="38" spans="1:17" ht="16" thickBot="1" x14ac:dyDescent="0.25">
      <c r="M38" s="39">
        <f>((O16/4)/675)*100</f>
        <v>2.4444444444444446</v>
      </c>
      <c r="N38" s="40">
        <f>((O33/4)/431)*100</f>
        <v>3.8283062645011601</v>
      </c>
      <c r="O38" s="40">
        <f>(((O16+O33)/4)/1106)*100</f>
        <v>2.9837251356238697</v>
      </c>
    </row>
    <row r="40" spans="1:17" x14ac:dyDescent="0.2">
      <c r="M40" s="78"/>
    </row>
  </sheetData>
  <mergeCells count="18">
    <mergeCell ref="Q19:Q20"/>
    <mergeCell ref="B19:B20"/>
    <mergeCell ref="C19:E19"/>
    <mergeCell ref="I19:K19"/>
    <mergeCell ref="F19:H19"/>
    <mergeCell ref="L19:N19"/>
    <mergeCell ref="O19:O20"/>
    <mergeCell ref="P19:P20"/>
    <mergeCell ref="A1:Q1"/>
    <mergeCell ref="A18:Q18"/>
    <mergeCell ref="I2:K2"/>
    <mergeCell ref="F2:H2"/>
    <mergeCell ref="L2:N2"/>
    <mergeCell ref="B2:B3"/>
    <mergeCell ref="O2:O3"/>
    <mergeCell ref="P2:P3"/>
    <mergeCell ref="Q2:Q3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Summary</vt:lpstr>
      <vt:lpstr>Overall</vt:lpstr>
      <vt:lpstr>Voting blocs</vt:lpstr>
      <vt:lpstr>Policy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2021-09-26T12:20:01Z</dcterms:modified>
</cp:coreProperties>
</file>