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filterPrivacy="1" codeName="ThisWorkbook"/>
  <xr:revisionPtr revIDLastSave="0" documentId="8_{E0FD8781-FED7-2C41-8A92-848F37BD8D15}" xr6:coauthVersionLast="46" xr6:coauthVersionMax="46" xr10:uidLastSave="{00000000-0000-0000-0000-000000000000}"/>
  <bookViews>
    <workbookView xWindow="0" yWindow="460" windowWidth="23260" windowHeight="12580" tabRatio="586" xr2:uid="{00000000-000D-0000-FFFF-FFFF00000000}"/>
  </bookViews>
  <sheets>
    <sheet name="Summary" sheetId="5" r:id="rId1"/>
    <sheet name="Overall" sheetId="1" r:id="rId2"/>
    <sheet name="Voting blocs" sheetId="4" r:id="rId3"/>
    <sheet name="Policy area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7" i="2" l="1"/>
  <c r="W37" i="2"/>
  <c r="V37" i="2"/>
  <c r="L5" i="4" l="1"/>
  <c r="L13" i="4"/>
  <c r="X6" i="2"/>
  <c r="X7" i="2"/>
  <c r="X8" i="2"/>
  <c r="X9" i="2"/>
  <c r="X10" i="2"/>
  <c r="X11" i="2"/>
  <c r="X12" i="2"/>
  <c r="X13" i="2"/>
  <c r="X14" i="2"/>
  <c r="X15" i="2"/>
  <c r="X5" i="2"/>
  <c r="X4" i="2"/>
  <c r="X16" i="2"/>
  <c r="X23" i="2" l="1"/>
  <c r="X24" i="2"/>
  <c r="X25" i="2"/>
  <c r="X26" i="2"/>
  <c r="X27" i="2"/>
  <c r="X28" i="2"/>
  <c r="X29" i="2"/>
  <c r="X30" i="2"/>
  <c r="X31" i="2"/>
  <c r="X32" i="2"/>
  <c r="X22" i="2"/>
  <c r="X21" i="2"/>
  <c r="V58" i="1"/>
  <c r="R93" i="1" l="1"/>
  <c r="W58" i="1" l="1"/>
  <c r="X58" i="1"/>
  <c r="Y58" i="1"/>
  <c r="Z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H33" i="2"/>
  <c r="G33" i="2"/>
  <c r="F33" i="2"/>
  <c r="W33" i="2"/>
  <c r="V33" i="2"/>
  <c r="U33" i="2"/>
  <c r="N33" i="2"/>
  <c r="M33" i="2"/>
  <c r="L33" i="2"/>
  <c r="N16" i="2"/>
  <c r="M16" i="2"/>
  <c r="L16" i="2"/>
  <c r="H16" i="2"/>
  <c r="G16" i="2"/>
  <c r="F16" i="2"/>
  <c r="W16" i="2"/>
  <c r="V16" i="2"/>
  <c r="U16" i="2"/>
  <c r="D33" i="2"/>
  <c r="E33" i="2"/>
  <c r="I33" i="2"/>
  <c r="J33" i="2"/>
  <c r="K33" i="2"/>
  <c r="O33" i="2"/>
  <c r="P33" i="2"/>
  <c r="Q33" i="2"/>
  <c r="R33" i="2"/>
  <c r="S33" i="2"/>
  <c r="T33" i="2"/>
  <c r="C33" i="2"/>
  <c r="X33" i="2" l="1"/>
  <c r="T16" i="2"/>
  <c r="S16" i="2"/>
  <c r="R16" i="2"/>
  <c r="Q16" i="2"/>
  <c r="P16" i="2"/>
  <c r="O16" i="2"/>
  <c r="K16" i="2"/>
  <c r="J16" i="2"/>
  <c r="I16" i="2"/>
  <c r="E16" i="2"/>
  <c r="D16" i="2"/>
  <c r="C16" i="2"/>
  <c r="Z93" i="1"/>
  <c r="Y93" i="1"/>
  <c r="X93" i="1"/>
  <c r="W93" i="1"/>
  <c r="V93" i="1"/>
  <c r="U93" i="1"/>
  <c r="T93" i="1"/>
  <c r="S93" i="1"/>
  <c r="Q93" i="1"/>
  <c r="P93" i="1"/>
  <c r="O93" i="1"/>
  <c r="N93" i="1"/>
  <c r="M93" i="1"/>
  <c r="L93" i="1"/>
  <c r="K93" i="1"/>
  <c r="J93" i="1"/>
  <c r="I93" i="1"/>
  <c r="H93" i="1"/>
  <c r="G93" i="1"/>
  <c r="F93" i="1"/>
  <c r="DQ13" i="4" l="1"/>
  <c r="DM13" i="4"/>
  <c r="CY13" i="4"/>
  <c r="BW13" i="4"/>
  <c r="AN13" i="4"/>
  <c r="DQ5" i="4"/>
  <c r="DM5" i="4"/>
  <c r="CY5" i="4"/>
  <c r="BW5" i="4"/>
  <c r="AN5" i="4"/>
</calcChain>
</file>

<file path=xl/sharedStrings.xml><?xml version="1.0" encoding="utf-8"?>
<sst xmlns="http://schemas.openxmlformats.org/spreadsheetml/2006/main" count="739" uniqueCount="292">
  <si>
    <t>08/06/2009 - 25/05/2014</t>
  </si>
  <si>
    <t>Date</t>
  </si>
  <si>
    <t>Against</t>
  </si>
  <si>
    <t>Abstention</t>
  </si>
  <si>
    <t>Didn't vote</t>
  </si>
  <si>
    <t>26/05/2014 - 27/05/2019</t>
  </si>
  <si>
    <t>2-group</t>
  </si>
  <si>
    <t>3-group</t>
  </si>
  <si>
    <t>Nr.</t>
  </si>
  <si>
    <t>4-group</t>
  </si>
  <si>
    <t>Agriculture</t>
  </si>
  <si>
    <t>Fisheries</t>
  </si>
  <si>
    <t>SUM</t>
  </si>
  <si>
    <t xml:space="preserve">SUM </t>
  </si>
  <si>
    <t>Highest value (country code)</t>
  </si>
  <si>
    <t>Lowest value (country code)</t>
  </si>
  <si>
    <t>Cyprus</t>
  </si>
  <si>
    <t>France</t>
  </si>
  <si>
    <t>Greece</t>
  </si>
  <si>
    <t>Italy</t>
  </si>
  <si>
    <t>Malta</t>
  </si>
  <si>
    <t>Portugal</t>
  </si>
  <si>
    <t>Spain</t>
  </si>
  <si>
    <t>CYP-FRA</t>
  </si>
  <si>
    <t>CYP-GRE</t>
  </si>
  <si>
    <t>CYP-ITA</t>
  </si>
  <si>
    <t>CYP-MLT</t>
  </si>
  <si>
    <t>CYP-POR</t>
  </si>
  <si>
    <t>CYP-ESP</t>
  </si>
  <si>
    <t>FRA-GRE</t>
  </si>
  <si>
    <t>FRA-ITA</t>
  </si>
  <si>
    <t>FRA-MLT</t>
  </si>
  <si>
    <t>FRA-POR</t>
  </si>
  <si>
    <t>FRA-ESP</t>
  </si>
  <si>
    <t>GRE-ITA</t>
  </si>
  <si>
    <t>GRE-MLT</t>
  </si>
  <si>
    <t>FRE-POR</t>
  </si>
  <si>
    <t>GRE-ESP</t>
  </si>
  <si>
    <t>ITA-MLT</t>
  </si>
  <si>
    <t>ITA-POR</t>
  </si>
  <si>
    <t>ITA-ESP</t>
  </si>
  <si>
    <t>MLT-POR</t>
  </si>
  <si>
    <t>MLT-ESP</t>
  </si>
  <si>
    <t>POR-ESP</t>
  </si>
  <si>
    <t>7-group</t>
  </si>
  <si>
    <t>CYP-FRA-GRE-ITA-MAL-POR-ESP</t>
  </si>
  <si>
    <t>6-group</t>
  </si>
  <si>
    <t>5-group</t>
  </si>
  <si>
    <t>CYP-FRA-GRE</t>
  </si>
  <si>
    <t>CYP-FRA-ITA</t>
  </si>
  <si>
    <t>CYP-FRA-MLT</t>
  </si>
  <si>
    <t>CYP-FRA-POR</t>
  </si>
  <si>
    <t>CYP-FRA-ESP</t>
  </si>
  <si>
    <t>CYP-FRA-GRE-ITA</t>
  </si>
  <si>
    <t>CYP-FRA-GRE-ITA-MLT-POR</t>
  </si>
  <si>
    <t>CYP-FRA-GRE-ITA-MLT-ESP</t>
  </si>
  <si>
    <t>CYP-FRA-GRE-ITA-POR-ESP</t>
  </si>
  <si>
    <t>CYP-FRA-GRE-MLT-POR-ESP</t>
  </si>
  <si>
    <t>CYP-FRA-ITA-MLT-POR-ESP</t>
  </si>
  <si>
    <t>CYP-GRE-ITA-MLT-POR-ESP</t>
  </si>
  <si>
    <t>FRA-GRE-ITA-MLT-POR-ESP</t>
  </si>
  <si>
    <t>CYP-FRA-GRE-ITA-MLT</t>
  </si>
  <si>
    <t>CYP-GRE-ITA</t>
  </si>
  <si>
    <t>CYP-GRE-MLT</t>
  </si>
  <si>
    <t>CYP-GRE-POR</t>
  </si>
  <si>
    <t>CYP-GRE-ESP</t>
  </si>
  <si>
    <t>CYP-ITA-MLT</t>
  </si>
  <si>
    <t>CYP-ITA-POR</t>
  </si>
  <si>
    <t>CYP-POR-ESP</t>
  </si>
  <si>
    <t>CYP-ITA-ESP</t>
  </si>
  <si>
    <t>CYP-MLT-POR</t>
  </si>
  <si>
    <t>FRA-GRE-ITA</t>
  </si>
  <si>
    <t>FRA-GRE-MLT</t>
  </si>
  <si>
    <t>FRA-GRE-POR</t>
  </si>
  <si>
    <t>FRA-GRE-ESP</t>
  </si>
  <si>
    <t>FRA-ITA-MLT</t>
  </si>
  <si>
    <t>FRA-ITA-POR</t>
  </si>
  <si>
    <t>FRA-ITA-ESP</t>
  </si>
  <si>
    <t>FRA-MLT-POR</t>
  </si>
  <si>
    <t>FRA-MLT-ESP</t>
  </si>
  <si>
    <t>FRA-POR-ESP</t>
  </si>
  <si>
    <t>GRE-ITA-MLT</t>
  </si>
  <si>
    <t>GRE-ITA-POR</t>
  </si>
  <si>
    <t>GRE-ITA-ESP</t>
  </si>
  <si>
    <t>GRE-MLT-POR</t>
  </si>
  <si>
    <t>GRE-MLT-ESP</t>
  </si>
  <si>
    <t>GRE-POR-ESP</t>
  </si>
  <si>
    <t>ITA-MLT-POR</t>
  </si>
  <si>
    <t>ITA-MLT-ESP</t>
  </si>
  <si>
    <t>ITA-POR-ESP</t>
  </si>
  <si>
    <t>MLT-POR-ESP</t>
  </si>
  <si>
    <t>CYP-MLT-ESP</t>
  </si>
  <si>
    <t>CYP-FRA-GRE-MLT</t>
  </si>
  <si>
    <t>CYP-FRA-GRE-POR</t>
  </si>
  <si>
    <t>CYP-FRA-GRE-ESP</t>
  </si>
  <si>
    <t>CYP-GRE-ITA-MLT</t>
  </si>
  <si>
    <t>CYP-GRE-ITA-POR</t>
  </si>
  <si>
    <t>CYP-GRE-ITA-ESP</t>
  </si>
  <si>
    <t>CYP-ITA-MLT-POR</t>
  </si>
  <si>
    <t>CYP-ITA-MLT-ESP</t>
  </si>
  <si>
    <t>CYP-MLT-POR-ESP</t>
  </si>
  <si>
    <t>FRA-ITA-MLT-POR</t>
  </si>
  <si>
    <t>FRA-ITA-MLT-ESP</t>
  </si>
  <si>
    <t>FRA-GRE-ITA-MLT</t>
  </si>
  <si>
    <t>FRA-GRE-ITA-POR</t>
  </si>
  <si>
    <t>FRA-GRE-ITA-ESP</t>
  </si>
  <si>
    <t>FRA-MLT-POR-ESP</t>
  </si>
  <si>
    <t>GRE-ITA-MLT-POR</t>
  </si>
  <si>
    <t>GRE-ITA-MLT-ESP</t>
  </si>
  <si>
    <t>GRE-MLT-POR-ESP</t>
  </si>
  <si>
    <t>ITA-MLT-POR-ESP</t>
  </si>
  <si>
    <t>CYP-FRA-GRE-ITA-POR</t>
  </si>
  <si>
    <t>CYP-FRA-GRE-ITA-ESP</t>
  </si>
  <si>
    <t>CYP-GRE-ITA-POR-ESP</t>
  </si>
  <si>
    <t>CYP-GRE-ITA-MLT-POR</t>
  </si>
  <si>
    <t>CYP-GRE-ITA-MLT-ESP</t>
  </si>
  <si>
    <t>CYP-ITA-MLT-POR-ESP</t>
  </si>
  <si>
    <t>FRA-GRE-ITA-MLT-POR</t>
  </si>
  <si>
    <t>FRA-GRE-ITA-MLT-ESP</t>
  </si>
  <si>
    <t>FRA-ITA-MLT-POR-ESP</t>
  </si>
  <si>
    <t>GRE-ITA-MLT-POR-ESP</t>
  </si>
  <si>
    <t>CYP-FRA-ITA-MLT-POR</t>
  </si>
  <si>
    <t>CYP-FRA-ITA-MLT-ESP</t>
  </si>
  <si>
    <t>CYP-FRA-MLT-POR-ESP</t>
  </si>
  <si>
    <t>CYP-GRE-MLT-POR-ESP</t>
  </si>
  <si>
    <t>FRA-GRE-MLT-POR-ESP</t>
  </si>
  <si>
    <t>CYP-FRA-GRE-MLT-POR</t>
  </si>
  <si>
    <t>CYP-FRA-GRE-MLT-ESP</t>
  </si>
  <si>
    <t>CYP-FRA-ITA-POR-ESP</t>
  </si>
  <si>
    <t>CYP-FRA-GRE-POR-ESP</t>
  </si>
  <si>
    <t>FRA-GRE-ITA-POR-ESP</t>
  </si>
  <si>
    <t>CYP-FRA-ITA-MLT</t>
  </si>
  <si>
    <t>CYP-FRA-ITA-POR</t>
  </si>
  <si>
    <t>CYP-FRA-ITA-ESP</t>
  </si>
  <si>
    <t>CYP-FRA-MLT-POR</t>
  </si>
  <si>
    <t>CYP-FRA-MLT-ESP</t>
  </si>
  <si>
    <t>CYP-FRA-POR-ESP</t>
  </si>
  <si>
    <t>CYP-GRE-MLT-POR</t>
  </si>
  <si>
    <t>CYP-GRE-POR-ESP</t>
  </si>
  <si>
    <t>CYP-ITA-POR-ESP</t>
  </si>
  <si>
    <t>FRA-GRE-MLT-POR</t>
  </si>
  <si>
    <t>FRA-GRE-MLT-ESP</t>
  </si>
  <si>
    <t>FRA-GRE-POR-ESP</t>
  </si>
  <si>
    <t>FRA-ITA-POR-ESP</t>
  </si>
  <si>
    <t>GRE-ITA-POR-ESP</t>
  </si>
  <si>
    <t>CYP-GRE-MLT-ESP</t>
  </si>
  <si>
    <t>S7 average*</t>
  </si>
  <si>
    <t>* only 'Against' and 'Abstention'. DV doesn't count.</t>
  </si>
  <si>
    <t>2er bloc</t>
  </si>
  <si>
    <t>3er bloc</t>
  </si>
  <si>
    <t>4er bloc</t>
  </si>
  <si>
    <t>-</t>
  </si>
  <si>
    <t>Meeting ID</t>
  </si>
  <si>
    <t>Configuration</t>
  </si>
  <si>
    <t>Policy area</t>
  </si>
  <si>
    <t>Procedure ID</t>
  </si>
  <si>
    <t>Total number of votes (all policy areas, all Council configurations): 675</t>
  </si>
  <si>
    <t>Total number of votes (all policy areas, all Council configurations): 431</t>
  </si>
  <si>
    <t>Total number: 675</t>
  </si>
  <si>
    <t>Internal market &amp; Consumer Affairs</t>
  </si>
  <si>
    <t>Culture &amp; Education &amp; Youth</t>
  </si>
  <si>
    <t>Economy</t>
  </si>
  <si>
    <t>Employment &amp; Social policy</t>
  </si>
  <si>
    <t>Energy &amp; Industry &amp; Research &amp; Space</t>
  </si>
  <si>
    <t>Environment &amp; Health</t>
  </si>
  <si>
    <t>Finances</t>
  </si>
  <si>
    <t>Foreign Affairs</t>
  </si>
  <si>
    <t>Justice and Home Affairs &amp; Institutional</t>
  </si>
  <si>
    <t>Telecommunications &amp; Transport</t>
  </si>
  <si>
    <t>Total number: 431</t>
  </si>
  <si>
    <t>General Affairs</t>
  </si>
  <si>
    <t>Competitiveness</t>
  </si>
  <si>
    <t>Agriculture and Fisheries</t>
  </si>
  <si>
    <t>Economic and Financial Affairs</t>
  </si>
  <si>
    <t>2013/0439 (COD)</t>
  </si>
  <si>
    <t>2012/0260 (COD)</t>
  </si>
  <si>
    <t>Transport, Telecommunications and Energy</t>
  </si>
  <si>
    <t>2007/0099 (COD)</t>
  </si>
  <si>
    <t>Education, Youth and Culture</t>
  </si>
  <si>
    <t>Justice and Home Affairs</t>
  </si>
  <si>
    <t>2009/0094 (CNS)</t>
  </si>
  <si>
    <t>2008/0165 (COD)</t>
  </si>
  <si>
    <t>2007/0280 (COD)</t>
  </si>
  <si>
    <t>2010/0209 (COD)</t>
  </si>
  <si>
    <t>2013/0268 (COD)</t>
  </si>
  <si>
    <t>CYP+ITA+MAL</t>
  </si>
  <si>
    <t>POR</t>
  </si>
  <si>
    <t>CYP+FRA+GRE+ITA+MAL+POR+ESP</t>
  </si>
  <si>
    <t>ITA</t>
  </si>
  <si>
    <t>CYP+GRE+MAL</t>
  </si>
  <si>
    <t>ESP</t>
  </si>
  <si>
    <t>FRA+GRE+POR+ESP</t>
  </si>
  <si>
    <t>CYP+FRA+GRE+ITA+MAL+ESP</t>
  </si>
  <si>
    <t>CYP+FRA+GRE+MAL+POR+ESP</t>
  </si>
  <si>
    <t>CYP+FRA+GRE+ITA+MAL+POR</t>
  </si>
  <si>
    <t>CYP+FRA+GRE+MAL+ESP</t>
  </si>
  <si>
    <t>FRA (12)</t>
  </si>
  <si>
    <t>GRE+POR+ESP</t>
  </si>
  <si>
    <t>MAL</t>
  </si>
  <si>
    <t>CYP</t>
  </si>
  <si>
    <t>GRE</t>
  </si>
  <si>
    <t>CYP+FRA+ITA+MAL</t>
  </si>
  <si>
    <t>CYP+FRA+GRE+ITA+POR+ESP</t>
  </si>
  <si>
    <t>FRA+GRE+ITA+MAL+POR+ESP</t>
  </si>
  <si>
    <t>CYP+FRA+ITA+MAL+POR+ESP</t>
  </si>
  <si>
    <t>Environment</t>
  </si>
  <si>
    <t>2010/0067 (CNS)</t>
  </si>
  <si>
    <t>2012/0055 (COD)</t>
  </si>
  <si>
    <t>2011/0231 (COD)</t>
  </si>
  <si>
    <t>2008/0002 (COD)</t>
  </si>
  <si>
    <t>2009/0028 (COD)</t>
  </si>
  <si>
    <t>2008/0243 (COD)</t>
  </si>
  <si>
    <t>2009/0054 (COD)</t>
  </si>
  <si>
    <t>2008/0241 (COD)</t>
  </si>
  <si>
    <t>2011/0093 (COD)</t>
  </si>
  <si>
    <t>2011/0094 (CNS)</t>
  </si>
  <si>
    <t>Employment, Social Policy, Health and Consumer Affairs</t>
  </si>
  <si>
    <t>2009/0006 (COD)</t>
  </si>
  <si>
    <t>2008/0147 (COD)</t>
  </si>
  <si>
    <t>2008/0028 (COD)</t>
  </si>
  <si>
    <t>2011/0136 (COD)</t>
  </si>
  <si>
    <t>2011/0440 (COD)</t>
  </si>
  <si>
    <t>2009/0107 (COD)</t>
  </si>
  <si>
    <t>2008/0242 (COD)</t>
  </si>
  <si>
    <t>2011/0401 (COD)</t>
  </si>
  <si>
    <t>2011/0399 (COD)</t>
  </si>
  <si>
    <t>2011/0402 (CNS)</t>
  </si>
  <si>
    <t>2005/0214 (COD)</t>
  </si>
  <si>
    <t>2007/0112 (COD)</t>
  </si>
  <si>
    <t>2009/0164 (COD)</t>
  </si>
  <si>
    <t>2009/0157 (COD)</t>
  </si>
  <si>
    <t>2008/0198 (COD)</t>
  </si>
  <si>
    <t>2009/0035 (COD)</t>
  </si>
  <si>
    <t>2011/0308 (COD)</t>
  </si>
  <si>
    <t>2008/0142 (COD)</t>
  </si>
  <si>
    <t>2010/0255 (COD)</t>
  </si>
  <si>
    <t>2011/0172 (COD)</t>
  </si>
  <si>
    <t>2011/0364 (COD)</t>
  </si>
  <si>
    <t>2011/0373 (COD)</t>
  </si>
  <si>
    <t>2011/0359 (COD)</t>
  </si>
  <si>
    <t>2011/0389 (COD)</t>
  </si>
  <si>
    <t>2008/0196 (COD)</t>
  </si>
  <si>
    <t>2011/0427 (COD)</t>
  </si>
  <si>
    <t>MAL+POR (3)</t>
  </si>
  <si>
    <t>FRA+ITA</t>
  </si>
  <si>
    <t>POR+ESP</t>
  </si>
  <si>
    <t>ITA+MAL+POR</t>
  </si>
  <si>
    <t>MAL (5)</t>
  </si>
  <si>
    <t>CYP+FRA+GRE+ITA+MAL</t>
  </si>
  <si>
    <t>CYP+FRA+GRE+MAL</t>
  </si>
  <si>
    <t>FRA+ESP</t>
  </si>
  <si>
    <t>FRA+POR</t>
  </si>
  <si>
    <t>FRA (11)</t>
  </si>
  <si>
    <t>2012/0288 (COD)</t>
  </si>
  <si>
    <t>2010/0208 (COD)</t>
  </si>
  <si>
    <t>2013/0224 (COD)</t>
  </si>
  <si>
    <t>2012/0084 (COD)</t>
  </si>
  <si>
    <t>2013/0410 (COD)</t>
  </si>
  <si>
    <t>2014/0011 (COD)</t>
  </si>
  <si>
    <t>2013/0390 (COD)</t>
  </si>
  <si>
    <t>2013/0246 (COD)</t>
  </si>
  <si>
    <t>2015/0028 (COD)</t>
  </si>
  <si>
    <t>2013/0309 (COD)</t>
  </si>
  <si>
    <t>2012/0179 (COD)</t>
  </si>
  <si>
    <t>2016/0185 (COD)</t>
  </si>
  <si>
    <t>2012/0193(COD)</t>
  </si>
  <si>
    <t>2016/0283 (APP)</t>
  </si>
  <si>
    <t>2016/0287 (COD)</t>
  </si>
  <si>
    <t>2013/0255 (APP)</t>
  </si>
  <si>
    <t>2017/0015 COD</t>
  </si>
  <si>
    <t>2016/0231 (COD)</t>
  </si>
  <si>
    <t>2014/0100 (COD)</t>
  </si>
  <si>
    <t>2015/0275 (COD)</t>
  </si>
  <si>
    <t>2015/0277 (COD)</t>
  </si>
  <si>
    <t>2017/0328 (COD)</t>
  </si>
  <si>
    <t>Foreign affairs</t>
  </si>
  <si>
    <t>2017/0224 (COD)</t>
  </si>
  <si>
    <t>2016/0392 (COD)</t>
  </si>
  <si>
    <t>2017/0116 (COD)</t>
  </si>
  <si>
    <t>2018/0161 (COD)</t>
  </si>
  <si>
    <t>MED7 countries</t>
  </si>
  <si>
    <t>2009-2014 AVG (%)</t>
  </si>
  <si>
    <t>2014-2019 AVG (%)</t>
  </si>
  <si>
    <t>2009-2019 AVG (%)</t>
  </si>
  <si>
    <t>Table of contents</t>
  </si>
  <si>
    <t>Overall</t>
  </si>
  <si>
    <t>Voting blocs</t>
  </si>
  <si>
    <t>Policy areas</t>
  </si>
  <si>
    <t>Minilateral Cooperation in the EU Internal Cohesion, Group Dynamics, and Voting Behaviour of Selected State Blocks</t>
  </si>
  <si>
    <t>Reference</t>
  </si>
  <si>
    <t xml:space="preserve">INSTITUTE FOR FOREIGN AFFAIRS AND TRADE, 2021. Minilateral voting database. Available from https://kki.hu/en/ivf-minilateralism/#related-publications </t>
  </si>
  <si>
    <t>MED7 SYNCHRONOUS OPPOSITION 2009-2019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</si>
</sst>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9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" fillId="0" borderId="21" xfId="0" applyFont="1" applyBorder="1"/>
    <xf numFmtId="0" fontId="0" fillId="0" borderId="34" xfId="0" applyBorder="1"/>
    <xf numFmtId="0" fontId="0" fillId="0" borderId="31" xfId="0" applyBorder="1"/>
    <xf numFmtId="0" fontId="0" fillId="0" borderId="35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29" xfId="0" applyBorder="1"/>
    <xf numFmtId="0" fontId="0" fillId="0" borderId="30" xfId="0" applyBorder="1"/>
    <xf numFmtId="0" fontId="2" fillId="0" borderId="30" xfId="0" applyFont="1" applyBorder="1"/>
    <xf numFmtId="0" fontId="0" fillId="0" borderId="19" xfId="0" applyBorder="1"/>
    <xf numFmtId="0" fontId="1" fillId="0" borderId="30" xfId="0" applyFon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2" borderId="5" xfId="0" applyFill="1" applyBorder="1"/>
    <xf numFmtId="0" fontId="0" fillId="3" borderId="5" xfId="0" applyFill="1" applyBorder="1"/>
    <xf numFmtId="0" fontId="0" fillId="0" borderId="18" xfId="0" applyFill="1" applyBorder="1"/>
    <xf numFmtId="0" fontId="0" fillId="0" borderId="38" xfId="0" applyBorder="1"/>
    <xf numFmtId="0" fontId="0" fillId="0" borderId="5" xfId="0" applyFill="1" applyBorder="1"/>
    <xf numFmtId="0" fontId="0" fillId="0" borderId="1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Fill="1" applyBorder="1"/>
    <xf numFmtId="0" fontId="0" fillId="0" borderId="6" xfId="0" applyFill="1" applyBorder="1"/>
    <xf numFmtId="0" fontId="0" fillId="0" borderId="0" xfId="0" applyAlignment="1">
      <alignment wrapText="1"/>
    </xf>
    <xf numFmtId="0" fontId="0" fillId="0" borderId="6" xfId="0" quotePrefix="1" applyBorder="1"/>
    <xf numFmtId="0" fontId="0" fillId="3" borderId="6" xfId="0" applyFill="1" applyBorder="1"/>
    <xf numFmtId="0" fontId="0" fillId="3" borderId="0" xfId="0" applyFill="1" applyBorder="1"/>
    <xf numFmtId="0" fontId="0" fillId="2" borderId="0" xfId="0" applyFill="1" applyBorder="1"/>
    <xf numFmtId="0" fontId="0" fillId="2" borderId="6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2" borderId="6" xfId="0" quotePrefix="1" applyFill="1" applyBorder="1"/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41" xfId="0" applyBorder="1"/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quotePrefix="1" applyBorder="1"/>
    <xf numFmtId="14" fontId="0" fillId="2" borderId="0" xfId="0" applyNumberForma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quotePrefix="1" applyFill="1" applyBorder="1"/>
    <xf numFmtId="14" fontId="0" fillId="0" borderId="0" xfId="0" applyNumberFormat="1" applyBorder="1"/>
    <xf numFmtId="14" fontId="0" fillId="3" borderId="0" xfId="0" applyNumberForma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quotePrefix="1" applyFill="1" applyBorder="1"/>
    <xf numFmtId="14" fontId="0" fillId="3" borderId="0" xfId="0" applyNumberFormat="1" applyFill="1" applyBorder="1"/>
    <xf numFmtId="14" fontId="0" fillId="2" borderId="0" xfId="0" applyNumberFormat="1" applyFill="1" applyBorder="1"/>
    <xf numFmtId="14" fontId="0" fillId="0" borderId="12" xfId="0" applyNumberFormat="1" applyBorder="1"/>
    <xf numFmtId="0" fontId="0" fillId="0" borderId="43" xfId="0" applyFill="1" applyBorder="1"/>
    <xf numFmtId="0" fontId="0" fillId="0" borderId="12" xfId="0" applyFill="1" applyBorder="1"/>
    <xf numFmtId="0" fontId="0" fillId="0" borderId="13" xfId="0" applyFill="1" applyBorder="1"/>
    <xf numFmtId="0" fontId="2" fillId="0" borderId="7" xfId="0" applyFont="1" applyBorder="1"/>
    <xf numFmtId="0" fontId="2" fillId="0" borderId="42" xfId="0" applyFont="1" applyBorder="1"/>
    <xf numFmtId="0" fontId="0" fillId="0" borderId="36" xfId="0" applyBorder="1" applyAlignment="1">
      <alignment horizontal="center" vertical="center" wrapText="1"/>
    </xf>
    <xf numFmtId="0" fontId="0" fillId="0" borderId="18" xfId="0" applyBorder="1"/>
    <xf numFmtId="0" fontId="0" fillId="5" borderId="0" xfId="0" applyFill="1" applyBorder="1"/>
    <xf numFmtId="0" fontId="3" fillId="5" borderId="0" xfId="0" applyFont="1" applyFill="1" applyBorder="1"/>
    <xf numFmtId="0" fontId="2" fillId="5" borderId="0" xfId="0" applyFont="1" applyFill="1" applyBorder="1"/>
    <xf numFmtId="0" fontId="6" fillId="5" borderId="0" xfId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9" xfId="0" applyFont="1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00FFFF"/>
      <color rgb="FFA50021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10</xdr:row>
      <xdr:rowOff>114300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B4A462B-42E6-4F65-9EF0-7A50513F0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3D70E-9F50-473B-9D1C-BB1093480AE6}">
  <sheetPr codeName="Munka4"/>
  <dimension ref="A1:O22"/>
  <sheetViews>
    <sheetView tabSelected="1" workbookViewId="0">
      <selection activeCell="R12" sqref="R12"/>
    </sheetView>
  </sheetViews>
  <sheetFormatPr baseColWidth="10" defaultColWidth="8.83203125" defaultRowHeight="15" x14ac:dyDescent="0.2"/>
  <sheetData>
    <row r="1" spans="1:15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5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1:15" x14ac:dyDescent="0.2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5" x14ac:dyDescent="0.2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</row>
    <row r="12" spans="1:15" ht="16" x14ac:dyDescent="0.2">
      <c r="A12" s="85" t="s">
        <v>291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1:15" x14ac:dyDescent="0.2">
      <c r="A13" s="86" t="s">
        <v>288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5" x14ac:dyDescent="0.2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5" x14ac:dyDescent="0.2">
      <c r="A15" s="86" t="s">
        <v>289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5" x14ac:dyDescent="0.2">
      <c r="A16" s="84" t="s">
        <v>290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1:15" x14ac:dyDescent="0.2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</row>
    <row r="18" spans="1:15" x14ac:dyDescent="0.2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</row>
    <row r="19" spans="1:15" x14ac:dyDescent="0.2">
      <c r="A19" s="86" t="s">
        <v>284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pans="1:15" x14ac:dyDescent="0.2">
      <c r="A20" s="87" t="s">
        <v>285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1:15" x14ac:dyDescent="0.2">
      <c r="A21" s="87" t="s">
        <v>286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1:15" x14ac:dyDescent="0.2">
      <c r="A22" s="87" t="s">
        <v>287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</sheetData>
  <hyperlinks>
    <hyperlink ref="A20" location="'Overall'!A1" display="Overall" xr:uid="{CE4478D1-2F02-4B7F-9AB1-55E237D32F91}"/>
    <hyperlink ref="A21" location="'Voting blocs'!A1" display="Voting blocs" xr:uid="{A3790C88-4B58-4260-B1AD-D0097BF50A5F}"/>
    <hyperlink ref="A22" location="'Policy areas'!A1" display="Policy areas" xr:uid="{C1282C7E-E15B-4813-9891-444862392BC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D93"/>
  <sheetViews>
    <sheetView topLeftCell="A21" zoomScale="70" zoomScaleNormal="70" workbookViewId="0">
      <selection activeCell="F21" sqref="F20:F21"/>
    </sheetView>
  </sheetViews>
  <sheetFormatPr baseColWidth="10" defaultColWidth="8.83203125" defaultRowHeight="15" x14ac:dyDescent="0.2"/>
  <cols>
    <col min="1" max="1" width="10.83203125" customWidth="1"/>
    <col min="2" max="2" width="14.1640625" bestFit="1" customWidth="1"/>
    <col min="3" max="3" width="39.6640625" bestFit="1" customWidth="1"/>
    <col min="4" max="4" width="36.6640625" bestFit="1" customWidth="1"/>
    <col min="5" max="5" width="17.1640625" bestFit="1" customWidth="1"/>
    <col min="6" max="6" width="7.5" bestFit="1" customWidth="1"/>
    <col min="7" max="7" width="9.83203125" bestFit="1" customWidth="1"/>
    <col min="8" max="8" width="11.5" customWidth="1"/>
    <col min="9" max="9" width="7.5" bestFit="1" customWidth="1"/>
    <col min="10" max="10" width="9.83203125" bestFit="1" customWidth="1"/>
    <col min="11" max="11" width="12.33203125" customWidth="1"/>
    <col min="13" max="14" width="9.83203125" bestFit="1" customWidth="1"/>
    <col min="15" max="15" width="6.83203125" bestFit="1" customWidth="1"/>
    <col min="16" max="17" width="9.83203125" bestFit="1" customWidth="1"/>
    <col min="18" max="18" width="6.83203125" bestFit="1" customWidth="1"/>
    <col min="19" max="26" width="9.83203125" customWidth="1"/>
    <col min="29" max="29" width="9.83203125" bestFit="1" customWidth="1"/>
    <col min="31" max="32" width="9.83203125" bestFit="1" customWidth="1"/>
    <col min="33" max="33" width="6.83203125" bestFit="1" customWidth="1"/>
    <col min="34" max="34" width="9.83203125" bestFit="1" customWidth="1"/>
    <col min="35" max="35" width="11.33203125" customWidth="1"/>
    <col min="36" max="36" width="6.83203125" bestFit="1" customWidth="1"/>
    <col min="38" max="38" width="11" customWidth="1"/>
    <col min="40" max="40" width="9.83203125" bestFit="1" customWidth="1"/>
    <col min="41" max="41" width="10.33203125" customWidth="1"/>
    <col min="43" max="44" width="9.83203125" bestFit="1" customWidth="1"/>
    <col min="45" max="45" width="6.83203125" bestFit="1" customWidth="1"/>
    <col min="50" max="50" width="9.83203125" bestFit="1" customWidth="1"/>
  </cols>
  <sheetData>
    <row r="1" spans="1:30" ht="19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8"/>
    </row>
    <row r="2" spans="1:30" ht="16" x14ac:dyDescent="0.2">
      <c r="A2" s="93" t="s">
        <v>156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</row>
    <row r="3" spans="1:30" ht="16" x14ac:dyDescent="0.2">
      <c r="A3" s="80" t="s">
        <v>1</v>
      </c>
      <c r="B3" s="80" t="s">
        <v>152</v>
      </c>
      <c r="C3" s="80" t="s">
        <v>153</v>
      </c>
      <c r="D3" s="80" t="s">
        <v>154</v>
      </c>
      <c r="E3" s="81" t="s">
        <v>155</v>
      </c>
      <c r="F3" s="95" t="s">
        <v>280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6"/>
    </row>
    <row r="4" spans="1:30" x14ac:dyDescent="0.2">
      <c r="A4" s="3"/>
      <c r="B4" s="27"/>
      <c r="C4" s="27"/>
      <c r="D4" s="27"/>
      <c r="E4" s="27"/>
      <c r="F4" s="90" t="s">
        <v>16</v>
      </c>
      <c r="G4" s="91"/>
      <c r="H4" s="92"/>
      <c r="I4" s="90" t="s">
        <v>17</v>
      </c>
      <c r="J4" s="91"/>
      <c r="K4" s="92"/>
      <c r="L4" s="90" t="s">
        <v>18</v>
      </c>
      <c r="M4" s="91"/>
      <c r="N4" s="92"/>
      <c r="O4" s="90" t="s">
        <v>19</v>
      </c>
      <c r="P4" s="91"/>
      <c r="Q4" s="92"/>
      <c r="R4" s="90" t="s">
        <v>20</v>
      </c>
      <c r="S4" s="91"/>
      <c r="T4" s="92"/>
      <c r="U4" s="90" t="s">
        <v>21</v>
      </c>
      <c r="V4" s="91"/>
      <c r="W4" s="92"/>
      <c r="X4" s="90" t="s">
        <v>22</v>
      </c>
      <c r="Y4" s="91"/>
      <c r="Z4" s="92"/>
      <c r="AC4" s="37"/>
      <c r="AD4" t="s">
        <v>148</v>
      </c>
    </row>
    <row r="5" spans="1:30" x14ac:dyDescent="0.2">
      <c r="A5" s="44"/>
      <c r="B5" s="31"/>
      <c r="C5" s="31"/>
      <c r="D5" s="31"/>
      <c r="E5" s="31"/>
      <c r="F5" s="57" t="s">
        <v>2</v>
      </c>
      <c r="G5" s="58" t="s">
        <v>3</v>
      </c>
      <c r="H5" s="59" t="s">
        <v>4</v>
      </c>
      <c r="I5" s="57" t="s">
        <v>2</v>
      </c>
      <c r="J5" s="58" t="s">
        <v>3</v>
      </c>
      <c r="K5" s="59" t="s">
        <v>4</v>
      </c>
      <c r="L5" s="57" t="s">
        <v>2</v>
      </c>
      <c r="M5" s="58" t="s">
        <v>3</v>
      </c>
      <c r="N5" s="59" t="s">
        <v>4</v>
      </c>
      <c r="O5" s="57" t="s">
        <v>2</v>
      </c>
      <c r="P5" s="58" t="s">
        <v>3</v>
      </c>
      <c r="Q5" s="59" t="s">
        <v>4</v>
      </c>
      <c r="R5" s="57" t="s">
        <v>2</v>
      </c>
      <c r="S5" s="58" t="s">
        <v>3</v>
      </c>
      <c r="T5" s="59" t="s">
        <v>4</v>
      </c>
      <c r="U5" s="57" t="s">
        <v>2</v>
      </c>
      <c r="V5" s="58" t="s">
        <v>3</v>
      </c>
      <c r="W5" s="59" t="s">
        <v>4</v>
      </c>
      <c r="X5" s="57" t="s">
        <v>2</v>
      </c>
      <c r="Y5" s="58" t="s">
        <v>3</v>
      </c>
      <c r="Z5" s="59" t="s">
        <v>4</v>
      </c>
      <c r="AC5" s="38"/>
      <c r="AD5" t="s">
        <v>149</v>
      </c>
    </row>
    <row r="6" spans="1:30" x14ac:dyDescent="0.2">
      <c r="A6" s="64">
        <v>40532</v>
      </c>
      <c r="B6" s="65">
        <v>3061</v>
      </c>
      <c r="C6" s="27" t="s">
        <v>205</v>
      </c>
      <c r="D6" s="66" t="s">
        <v>167</v>
      </c>
      <c r="E6" s="2" t="s">
        <v>206</v>
      </c>
      <c r="F6" s="49"/>
      <c r="G6" s="31"/>
      <c r="H6" s="50">
        <v>1</v>
      </c>
      <c r="I6" s="44"/>
      <c r="J6" s="31"/>
      <c r="K6" s="50"/>
      <c r="L6" s="44"/>
      <c r="M6" s="31"/>
      <c r="N6" s="50">
        <v>1</v>
      </c>
      <c r="O6" s="44"/>
      <c r="P6" s="31"/>
      <c r="Q6" s="50"/>
      <c r="R6" s="31"/>
      <c r="S6" s="31"/>
      <c r="T6" s="50"/>
      <c r="U6" s="31"/>
      <c r="V6" s="31"/>
      <c r="W6" s="50"/>
      <c r="X6" s="44"/>
      <c r="Y6" s="31"/>
      <c r="Z6" s="50"/>
      <c r="AC6" s="39"/>
      <c r="AD6" t="s">
        <v>150</v>
      </c>
    </row>
    <row r="7" spans="1:30" x14ac:dyDescent="0.2">
      <c r="A7" s="67">
        <v>41593</v>
      </c>
      <c r="B7" s="68">
        <v>3271</v>
      </c>
      <c r="C7" s="55" t="s">
        <v>173</v>
      </c>
      <c r="D7" s="69" t="s">
        <v>164</v>
      </c>
      <c r="E7" s="56" t="s">
        <v>207</v>
      </c>
      <c r="F7" s="40">
        <v>1</v>
      </c>
      <c r="G7" s="55"/>
      <c r="H7" s="56"/>
      <c r="I7" s="40"/>
      <c r="J7" s="55"/>
      <c r="K7" s="56"/>
      <c r="L7" s="40"/>
      <c r="M7" s="55"/>
      <c r="N7" s="56"/>
      <c r="O7" s="40"/>
      <c r="P7" s="55"/>
      <c r="Q7" s="56"/>
      <c r="R7" s="55">
        <v>1</v>
      </c>
      <c r="S7" s="55"/>
      <c r="T7" s="56"/>
      <c r="U7" s="55"/>
      <c r="V7" s="55"/>
      <c r="W7" s="56"/>
      <c r="X7" s="40"/>
      <c r="Y7" s="55"/>
      <c r="Z7" s="56"/>
    </row>
    <row r="8" spans="1:30" x14ac:dyDescent="0.2">
      <c r="A8" s="67">
        <v>41743</v>
      </c>
      <c r="B8" s="68">
        <v>3308</v>
      </c>
      <c r="C8" s="55" t="s">
        <v>172</v>
      </c>
      <c r="D8" s="69" t="s">
        <v>167</v>
      </c>
      <c r="E8" s="56" t="s">
        <v>174</v>
      </c>
      <c r="F8" s="40">
        <v>1</v>
      </c>
      <c r="G8" s="55"/>
      <c r="H8" s="56"/>
      <c r="I8" s="40"/>
      <c r="J8" s="55"/>
      <c r="K8" s="56"/>
      <c r="L8" s="40">
        <v>1</v>
      </c>
      <c r="M8" s="55"/>
      <c r="N8" s="56"/>
      <c r="O8" s="40"/>
      <c r="P8" s="55"/>
      <c r="Q8" s="56"/>
      <c r="R8" s="55"/>
      <c r="S8" s="55"/>
      <c r="T8" s="56"/>
      <c r="U8" s="55"/>
      <c r="V8" s="55"/>
      <c r="W8" s="56"/>
      <c r="X8" s="40"/>
      <c r="Y8" s="55"/>
      <c r="Z8" s="56"/>
    </row>
    <row r="9" spans="1:30" x14ac:dyDescent="0.2">
      <c r="A9" s="64">
        <v>41767</v>
      </c>
      <c r="B9" s="65">
        <v>3311</v>
      </c>
      <c r="C9" s="27" t="s">
        <v>166</v>
      </c>
      <c r="D9" s="27" t="s">
        <v>10</v>
      </c>
      <c r="E9" s="2" t="s">
        <v>175</v>
      </c>
      <c r="F9" s="44"/>
      <c r="G9" s="31"/>
      <c r="H9" s="50"/>
      <c r="I9" s="44"/>
      <c r="J9" s="31">
        <v>1</v>
      </c>
      <c r="K9" s="50"/>
      <c r="L9" s="44"/>
      <c r="M9" s="31"/>
      <c r="N9" s="50"/>
      <c r="O9" s="44"/>
      <c r="P9" s="31"/>
      <c r="Q9" s="50"/>
      <c r="R9" s="31"/>
      <c r="S9" s="31"/>
      <c r="T9" s="50"/>
      <c r="U9" s="31"/>
      <c r="V9" s="31"/>
      <c r="W9" s="50"/>
      <c r="X9" s="44"/>
      <c r="Y9" s="31"/>
      <c r="Z9" s="50"/>
    </row>
    <row r="10" spans="1:30" x14ac:dyDescent="0.2">
      <c r="A10" s="64">
        <v>41687</v>
      </c>
      <c r="B10" s="65">
        <v>3293</v>
      </c>
      <c r="C10" s="27" t="s">
        <v>172</v>
      </c>
      <c r="D10" s="27" t="s">
        <v>10</v>
      </c>
      <c r="E10" s="2" t="s">
        <v>208</v>
      </c>
      <c r="F10" s="44"/>
      <c r="G10" s="31"/>
      <c r="H10" s="50"/>
      <c r="I10" s="44">
        <v>1</v>
      </c>
      <c r="J10" s="31"/>
      <c r="K10" s="50"/>
      <c r="L10" s="44"/>
      <c r="M10" s="31"/>
      <c r="N10" s="50"/>
      <c r="O10" s="44"/>
      <c r="P10" s="31"/>
      <c r="Q10" s="50"/>
      <c r="R10" s="31"/>
      <c r="S10" s="31"/>
      <c r="T10" s="50"/>
      <c r="U10" s="31"/>
      <c r="V10" s="31"/>
      <c r="W10" s="50"/>
      <c r="X10" s="44"/>
      <c r="Y10" s="31"/>
      <c r="Z10" s="50"/>
    </row>
    <row r="11" spans="1:30" x14ac:dyDescent="0.2">
      <c r="A11" s="64">
        <v>40252</v>
      </c>
      <c r="B11" s="65">
        <v>3002</v>
      </c>
      <c r="C11" s="27" t="s">
        <v>205</v>
      </c>
      <c r="D11" s="66" t="s">
        <v>164</v>
      </c>
      <c r="E11" s="2" t="s">
        <v>209</v>
      </c>
      <c r="F11" s="44"/>
      <c r="G11" s="31"/>
      <c r="H11" s="50"/>
      <c r="I11" s="44"/>
      <c r="J11" s="31"/>
      <c r="K11" s="50"/>
      <c r="L11" s="44"/>
      <c r="M11" s="31">
        <v>1</v>
      </c>
      <c r="N11" s="50"/>
      <c r="O11" s="44"/>
      <c r="P11" s="31"/>
      <c r="Q11" s="50"/>
      <c r="R11" s="31"/>
      <c r="S11" s="31"/>
      <c r="T11" s="50"/>
      <c r="U11" s="31"/>
      <c r="V11" s="31"/>
      <c r="W11" s="50"/>
      <c r="X11" s="44"/>
      <c r="Y11" s="31"/>
      <c r="Z11" s="50"/>
    </row>
    <row r="12" spans="1:30" x14ac:dyDescent="0.2">
      <c r="A12" s="64">
        <v>40259</v>
      </c>
      <c r="B12" s="65">
        <v>3005</v>
      </c>
      <c r="C12" s="27" t="s">
        <v>166</v>
      </c>
      <c r="D12" s="66" t="s">
        <v>167</v>
      </c>
      <c r="E12" s="2" t="s">
        <v>210</v>
      </c>
      <c r="F12" s="44"/>
      <c r="G12" s="31"/>
      <c r="H12" s="50"/>
      <c r="I12" s="44"/>
      <c r="J12" s="31"/>
      <c r="K12" s="50"/>
      <c r="L12" s="44"/>
      <c r="M12" s="31">
        <v>1</v>
      </c>
      <c r="N12" s="50"/>
      <c r="O12" s="44"/>
      <c r="P12" s="31"/>
      <c r="Q12" s="50"/>
      <c r="R12" s="31"/>
      <c r="S12" s="31"/>
      <c r="T12" s="50"/>
      <c r="U12" s="31"/>
      <c r="V12" s="31"/>
      <c r="W12" s="50"/>
      <c r="X12" s="44"/>
      <c r="Y12" s="31"/>
      <c r="Z12" s="50"/>
    </row>
    <row r="13" spans="1:30" x14ac:dyDescent="0.2">
      <c r="A13" s="64">
        <v>41431</v>
      </c>
      <c r="B13" s="65">
        <v>3244</v>
      </c>
      <c r="C13" s="27" t="s">
        <v>179</v>
      </c>
      <c r="D13" s="66" t="s">
        <v>167</v>
      </c>
      <c r="E13" s="2" t="s">
        <v>211</v>
      </c>
      <c r="F13" s="44"/>
      <c r="G13" s="31"/>
      <c r="H13" s="50"/>
      <c r="I13" s="44"/>
      <c r="J13" s="31"/>
      <c r="K13" s="50"/>
      <c r="L13" s="44">
        <v>1</v>
      </c>
      <c r="M13" s="31"/>
      <c r="N13" s="50"/>
      <c r="O13" s="44"/>
      <c r="P13" s="31"/>
      <c r="Q13" s="50"/>
      <c r="R13" s="31"/>
      <c r="S13" s="31"/>
      <c r="T13" s="50"/>
      <c r="U13" s="31"/>
      <c r="V13" s="31"/>
      <c r="W13" s="50"/>
      <c r="X13" s="44"/>
      <c r="Y13" s="31"/>
      <c r="Z13" s="50"/>
    </row>
    <row r="14" spans="1:30" x14ac:dyDescent="0.2">
      <c r="A14" s="70">
        <v>40080</v>
      </c>
      <c r="B14" s="27">
        <v>2963</v>
      </c>
      <c r="C14" s="27" t="s">
        <v>171</v>
      </c>
      <c r="D14" s="66" t="s">
        <v>168</v>
      </c>
      <c r="E14" s="2" t="s">
        <v>177</v>
      </c>
      <c r="F14" s="44"/>
      <c r="G14" s="31"/>
      <c r="H14" s="50"/>
      <c r="I14" s="44"/>
      <c r="J14" s="31"/>
      <c r="K14" s="50"/>
      <c r="L14" s="44"/>
      <c r="M14" s="31"/>
      <c r="N14" s="50"/>
      <c r="O14" s="44"/>
      <c r="P14" s="31">
        <v>1</v>
      </c>
      <c r="Q14" s="50"/>
      <c r="R14" s="31"/>
      <c r="S14" s="31"/>
      <c r="T14" s="50"/>
      <c r="U14" s="31"/>
      <c r="V14" s="31"/>
      <c r="W14" s="50"/>
      <c r="X14" s="44"/>
      <c r="Y14" s="31"/>
      <c r="Z14" s="50"/>
    </row>
    <row r="15" spans="1:30" x14ac:dyDescent="0.2">
      <c r="A15" s="64">
        <v>40567</v>
      </c>
      <c r="B15" s="65">
        <v>3063</v>
      </c>
      <c r="C15" s="27" t="s">
        <v>172</v>
      </c>
      <c r="D15" s="27" t="s">
        <v>159</v>
      </c>
      <c r="E15" s="2" t="s">
        <v>212</v>
      </c>
      <c r="F15" s="44"/>
      <c r="G15" s="31"/>
      <c r="H15" s="50"/>
      <c r="I15" s="44"/>
      <c r="J15" s="31"/>
      <c r="K15" s="50"/>
      <c r="L15" s="44"/>
      <c r="M15" s="31"/>
      <c r="N15" s="50"/>
      <c r="O15" s="44"/>
      <c r="P15" s="31">
        <v>1</v>
      </c>
      <c r="Q15" s="50"/>
      <c r="R15" s="31"/>
      <c r="S15" s="31"/>
      <c r="T15" s="50"/>
      <c r="U15" s="31"/>
      <c r="V15" s="31"/>
      <c r="W15" s="50"/>
      <c r="X15" s="44"/>
      <c r="Y15" s="31"/>
      <c r="Z15" s="50"/>
    </row>
    <row r="16" spans="1:30" x14ac:dyDescent="0.2">
      <c r="A16" s="64">
        <v>40743</v>
      </c>
      <c r="B16" s="65">
        <v>3108</v>
      </c>
      <c r="C16" s="27" t="s">
        <v>172</v>
      </c>
      <c r="D16" s="66" t="s">
        <v>164</v>
      </c>
      <c r="E16" s="2" t="s">
        <v>213</v>
      </c>
      <c r="F16" s="44"/>
      <c r="G16" s="31"/>
      <c r="H16" s="50"/>
      <c r="I16" s="44"/>
      <c r="J16" s="31"/>
      <c r="K16" s="50"/>
      <c r="L16" s="44"/>
      <c r="M16" s="31"/>
      <c r="N16" s="50"/>
      <c r="O16" s="44"/>
      <c r="P16" s="31">
        <v>1</v>
      </c>
      <c r="Q16" s="50"/>
      <c r="R16" s="31"/>
      <c r="S16" s="31"/>
      <c r="T16" s="50"/>
      <c r="U16" s="31"/>
      <c r="V16" s="31"/>
      <c r="W16" s="50"/>
      <c r="X16" s="44"/>
      <c r="Y16" s="31"/>
      <c r="Z16" s="50"/>
    </row>
    <row r="17" spans="1:26" x14ac:dyDescent="0.2">
      <c r="A17" s="64">
        <v>41260</v>
      </c>
      <c r="B17" s="65">
        <v>3211</v>
      </c>
      <c r="C17" s="27" t="s">
        <v>205</v>
      </c>
      <c r="D17" s="27" t="s">
        <v>159</v>
      </c>
      <c r="E17" s="2" t="s">
        <v>214</v>
      </c>
      <c r="F17" s="44"/>
      <c r="G17" s="31"/>
      <c r="H17" s="50"/>
      <c r="I17" s="44"/>
      <c r="J17" s="31"/>
      <c r="K17" s="50"/>
      <c r="L17" s="44"/>
      <c r="M17" s="31"/>
      <c r="N17" s="50"/>
      <c r="O17" s="44"/>
      <c r="P17" s="31"/>
      <c r="Q17" s="50">
        <v>1</v>
      </c>
      <c r="R17" s="31"/>
      <c r="S17" s="31"/>
      <c r="T17" s="50"/>
      <c r="U17" s="31"/>
      <c r="V17" s="31"/>
      <c r="W17" s="50"/>
      <c r="X17" s="44"/>
      <c r="Y17" s="31"/>
      <c r="Z17" s="50">
        <v>1</v>
      </c>
    </row>
    <row r="18" spans="1:26" x14ac:dyDescent="0.2">
      <c r="A18" s="64">
        <v>41260</v>
      </c>
      <c r="B18" s="65">
        <v>3211</v>
      </c>
      <c r="C18" s="27" t="s">
        <v>205</v>
      </c>
      <c r="D18" s="27" t="s">
        <v>159</v>
      </c>
      <c r="E18" s="2" t="s">
        <v>215</v>
      </c>
      <c r="F18" s="44"/>
      <c r="G18" s="31"/>
      <c r="H18" s="50"/>
      <c r="I18" s="44"/>
      <c r="J18" s="31"/>
      <c r="K18" s="50"/>
      <c r="L18" s="44"/>
      <c r="M18" s="31"/>
      <c r="N18" s="50"/>
      <c r="O18" s="44"/>
      <c r="P18" s="31"/>
      <c r="Q18" s="50">
        <v>1</v>
      </c>
      <c r="R18" s="31"/>
      <c r="S18" s="31"/>
      <c r="T18" s="50"/>
      <c r="U18" s="31"/>
      <c r="V18" s="31"/>
      <c r="W18" s="50"/>
      <c r="X18" s="44"/>
      <c r="Y18" s="31"/>
      <c r="Z18" s="50">
        <v>1</v>
      </c>
    </row>
    <row r="19" spans="1:26" x14ac:dyDescent="0.2">
      <c r="A19" s="70">
        <v>40007</v>
      </c>
      <c r="B19" s="27">
        <v>2956</v>
      </c>
      <c r="C19" s="27" t="s">
        <v>172</v>
      </c>
      <c r="D19" s="27" t="s">
        <v>10</v>
      </c>
      <c r="E19" s="52" t="s">
        <v>151</v>
      </c>
      <c r="F19" s="44"/>
      <c r="G19" s="31"/>
      <c r="H19" s="50"/>
      <c r="I19" s="44"/>
      <c r="J19" s="31"/>
      <c r="K19" s="50"/>
      <c r="L19" s="44"/>
      <c r="M19" s="31"/>
      <c r="N19" s="50"/>
      <c r="O19" s="44">
        <v>1</v>
      </c>
      <c r="P19" s="31"/>
      <c r="Q19" s="50"/>
      <c r="R19" s="31"/>
      <c r="S19" s="31"/>
      <c r="T19" s="50"/>
      <c r="U19" s="31"/>
      <c r="V19" s="31"/>
      <c r="W19" s="50"/>
      <c r="X19" s="44"/>
      <c r="Y19" s="31"/>
      <c r="Z19" s="50"/>
    </row>
    <row r="20" spans="1:26" x14ac:dyDescent="0.2">
      <c r="A20" s="70">
        <v>40105</v>
      </c>
      <c r="B20" s="27">
        <v>2966</v>
      </c>
      <c r="C20" s="27" t="s">
        <v>172</v>
      </c>
      <c r="D20" s="66" t="s">
        <v>10</v>
      </c>
      <c r="E20" s="2" t="s">
        <v>180</v>
      </c>
      <c r="F20" s="44"/>
      <c r="G20" s="31"/>
      <c r="H20" s="50"/>
      <c r="I20" s="44"/>
      <c r="J20" s="31"/>
      <c r="K20" s="50"/>
      <c r="L20" s="44"/>
      <c r="M20" s="31"/>
      <c r="N20" s="50"/>
      <c r="O20" s="44">
        <v>1</v>
      </c>
      <c r="P20" s="31"/>
      <c r="Q20" s="50"/>
      <c r="R20" s="31"/>
      <c r="S20" s="31"/>
      <c r="T20" s="50"/>
      <c r="U20" s="31"/>
      <c r="V20" s="31"/>
      <c r="W20" s="50"/>
      <c r="X20" s="44"/>
      <c r="Y20" s="31"/>
      <c r="Z20" s="50"/>
    </row>
    <row r="21" spans="1:26" x14ac:dyDescent="0.2">
      <c r="A21" s="64">
        <v>40518</v>
      </c>
      <c r="B21" s="65">
        <v>3053</v>
      </c>
      <c r="C21" s="27" t="s">
        <v>216</v>
      </c>
      <c r="D21" s="27" t="s">
        <v>159</v>
      </c>
      <c r="E21" s="2" t="s">
        <v>217</v>
      </c>
      <c r="F21" s="44"/>
      <c r="G21" s="31"/>
      <c r="H21" s="50"/>
      <c r="I21" s="44"/>
      <c r="J21" s="31"/>
      <c r="K21" s="50"/>
      <c r="L21" s="44"/>
      <c r="M21" s="31"/>
      <c r="N21" s="50"/>
      <c r="O21" s="44">
        <v>1</v>
      </c>
      <c r="P21" s="31"/>
      <c r="Q21" s="50"/>
      <c r="R21" s="31"/>
      <c r="S21" s="31"/>
      <c r="T21" s="50"/>
      <c r="U21" s="31"/>
      <c r="V21" s="31"/>
      <c r="W21" s="50"/>
      <c r="X21" s="44"/>
      <c r="Y21" s="31"/>
      <c r="Z21" s="50"/>
    </row>
    <row r="22" spans="1:26" x14ac:dyDescent="0.2">
      <c r="A22" s="71">
        <v>40588</v>
      </c>
      <c r="B22" s="72">
        <v>3066</v>
      </c>
      <c r="C22" s="54" t="s">
        <v>178</v>
      </c>
      <c r="D22" s="73" t="s">
        <v>168</v>
      </c>
      <c r="E22" s="53" t="s">
        <v>218</v>
      </c>
      <c r="F22" s="41"/>
      <c r="G22" s="54"/>
      <c r="H22" s="53"/>
      <c r="I22" s="41"/>
      <c r="J22" s="54"/>
      <c r="K22" s="53"/>
      <c r="L22" s="41"/>
      <c r="M22" s="54"/>
      <c r="N22" s="53"/>
      <c r="O22" s="41">
        <v>1</v>
      </c>
      <c r="P22" s="54"/>
      <c r="Q22" s="53"/>
      <c r="R22" s="54"/>
      <c r="S22" s="54"/>
      <c r="T22" s="53"/>
      <c r="U22" s="54"/>
      <c r="V22" s="54">
        <v>1</v>
      </c>
      <c r="W22" s="53"/>
      <c r="X22" s="41">
        <v>1</v>
      </c>
      <c r="Y22" s="54"/>
      <c r="Z22" s="53"/>
    </row>
    <row r="23" spans="1:26" x14ac:dyDescent="0.2">
      <c r="A23" s="64">
        <v>40595</v>
      </c>
      <c r="B23" s="65">
        <v>3070</v>
      </c>
      <c r="C23" s="27" t="s">
        <v>172</v>
      </c>
      <c r="D23" s="66" t="s">
        <v>164</v>
      </c>
      <c r="E23" s="2" t="s">
        <v>219</v>
      </c>
      <c r="F23" s="44"/>
      <c r="G23" s="31"/>
      <c r="H23" s="50"/>
      <c r="I23" s="44"/>
      <c r="J23" s="31"/>
      <c r="K23" s="50"/>
      <c r="L23" s="44"/>
      <c r="M23" s="31"/>
      <c r="N23" s="50"/>
      <c r="O23" s="44">
        <v>1</v>
      </c>
      <c r="P23" s="31"/>
      <c r="Q23" s="50"/>
      <c r="R23" s="31"/>
      <c r="S23" s="31"/>
      <c r="T23" s="50"/>
      <c r="U23" s="31"/>
      <c r="V23" s="31"/>
      <c r="W23" s="50"/>
      <c r="X23" s="44"/>
      <c r="Y23" s="31"/>
      <c r="Z23" s="50"/>
    </row>
    <row r="24" spans="1:26" x14ac:dyDescent="0.2">
      <c r="A24" s="71">
        <v>40798</v>
      </c>
      <c r="B24" s="72">
        <v>3109</v>
      </c>
      <c r="C24" s="54" t="s">
        <v>170</v>
      </c>
      <c r="D24" s="73" t="s">
        <v>168</v>
      </c>
      <c r="E24" s="53" t="s">
        <v>218</v>
      </c>
      <c r="F24" s="41"/>
      <c r="G24" s="54"/>
      <c r="H24" s="53"/>
      <c r="I24" s="41"/>
      <c r="J24" s="54"/>
      <c r="K24" s="53"/>
      <c r="L24" s="41"/>
      <c r="M24" s="54"/>
      <c r="N24" s="53"/>
      <c r="O24" s="41">
        <v>1</v>
      </c>
      <c r="P24" s="54"/>
      <c r="Q24" s="53"/>
      <c r="R24" s="54"/>
      <c r="S24" s="54"/>
      <c r="T24" s="53"/>
      <c r="U24" s="54"/>
      <c r="V24" s="54">
        <v>1</v>
      </c>
      <c r="W24" s="53"/>
      <c r="X24" s="41">
        <v>1</v>
      </c>
      <c r="Y24" s="54"/>
      <c r="Z24" s="53"/>
    </row>
    <row r="25" spans="1:26" x14ac:dyDescent="0.2">
      <c r="A25" s="64">
        <v>41186</v>
      </c>
      <c r="B25" s="65">
        <v>3188</v>
      </c>
      <c r="C25" s="27" t="s">
        <v>216</v>
      </c>
      <c r="D25" s="27" t="s">
        <v>160</v>
      </c>
      <c r="E25" s="2" t="s">
        <v>220</v>
      </c>
      <c r="F25" s="44"/>
      <c r="G25" s="31"/>
      <c r="H25" s="50"/>
      <c r="I25" s="44"/>
      <c r="J25" s="31"/>
      <c r="K25" s="50"/>
      <c r="L25" s="44"/>
      <c r="M25" s="31"/>
      <c r="N25" s="50"/>
      <c r="O25" s="44">
        <v>1</v>
      </c>
      <c r="P25" s="31"/>
      <c r="Q25" s="50"/>
      <c r="R25" s="31"/>
      <c r="S25" s="31"/>
      <c r="T25" s="50"/>
      <c r="U25" s="31"/>
      <c r="V25" s="31"/>
      <c r="W25" s="50"/>
      <c r="X25" s="44"/>
      <c r="Y25" s="31"/>
      <c r="Z25" s="50"/>
    </row>
    <row r="26" spans="1:26" x14ac:dyDescent="0.2">
      <c r="A26" s="64">
        <v>41593</v>
      </c>
      <c r="B26" s="65">
        <v>3271</v>
      </c>
      <c r="C26" s="27" t="s">
        <v>173</v>
      </c>
      <c r="D26" s="66" t="s">
        <v>167</v>
      </c>
      <c r="E26" s="2" t="s">
        <v>221</v>
      </c>
      <c r="F26" s="44"/>
      <c r="G26" s="31"/>
      <c r="H26" s="50"/>
      <c r="I26" s="44"/>
      <c r="J26" s="31"/>
      <c r="K26" s="50"/>
      <c r="L26" s="44"/>
      <c r="M26" s="31"/>
      <c r="N26" s="50"/>
      <c r="O26" s="44">
        <v>1</v>
      </c>
      <c r="P26" s="31"/>
      <c r="Q26" s="50"/>
      <c r="R26" s="31"/>
      <c r="S26" s="31"/>
      <c r="T26" s="50"/>
      <c r="U26" s="31"/>
      <c r="V26" s="31"/>
      <c r="W26" s="50"/>
      <c r="X26" s="44"/>
      <c r="Y26" s="31"/>
      <c r="Z26" s="50"/>
    </row>
    <row r="27" spans="1:26" x14ac:dyDescent="0.2">
      <c r="A27" s="70">
        <v>40021</v>
      </c>
      <c r="B27" s="27">
        <v>2957</v>
      </c>
      <c r="C27" s="27" t="s">
        <v>170</v>
      </c>
      <c r="D27" s="66" t="s">
        <v>164</v>
      </c>
      <c r="E27" s="2" t="s">
        <v>181</v>
      </c>
      <c r="F27" s="44"/>
      <c r="G27" s="31"/>
      <c r="H27" s="50"/>
      <c r="I27" s="44"/>
      <c r="J27" s="31"/>
      <c r="K27" s="50"/>
      <c r="L27" s="44"/>
      <c r="M27" s="31"/>
      <c r="N27" s="50"/>
      <c r="O27" s="44"/>
      <c r="P27" s="31"/>
      <c r="Q27" s="50"/>
      <c r="R27" s="31"/>
      <c r="S27" s="31">
        <v>1</v>
      </c>
      <c r="T27" s="50"/>
      <c r="U27" s="31"/>
      <c r="V27" s="31"/>
      <c r="W27" s="50"/>
      <c r="X27" s="44"/>
      <c r="Y27" s="31"/>
      <c r="Z27" s="50"/>
    </row>
    <row r="28" spans="1:26" x14ac:dyDescent="0.2">
      <c r="A28" s="64">
        <v>40332</v>
      </c>
      <c r="B28" s="65">
        <v>3018</v>
      </c>
      <c r="C28" s="27" t="s">
        <v>179</v>
      </c>
      <c r="D28" s="27" t="s">
        <v>161</v>
      </c>
      <c r="E28" s="2" t="s">
        <v>222</v>
      </c>
      <c r="F28" s="44"/>
      <c r="G28" s="31"/>
      <c r="H28" s="50"/>
      <c r="I28" s="44"/>
      <c r="J28" s="31"/>
      <c r="K28" s="50"/>
      <c r="L28" s="44"/>
      <c r="M28" s="31"/>
      <c r="N28" s="50"/>
      <c r="O28" s="44"/>
      <c r="P28" s="31"/>
      <c r="Q28" s="50"/>
      <c r="R28" s="31"/>
      <c r="S28" s="31">
        <v>1</v>
      </c>
      <c r="T28" s="50"/>
      <c r="U28" s="31"/>
      <c r="V28" s="31"/>
      <c r="W28" s="50"/>
      <c r="X28" s="44"/>
      <c r="Y28" s="31"/>
      <c r="Z28" s="50"/>
    </row>
    <row r="29" spans="1:26" x14ac:dyDescent="0.2">
      <c r="A29" s="64">
        <v>41445</v>
      </c>
      <c r="B29" s="65">
        <v>3247</v>
      </c>
      <c r="C29" s="27" t="s">
        <v>216</v>
      </c>
      <c r="D29" s="66" t="s">
        <v>167</v>
      </c>
      <c r="E29" s="2" t="s">
        <v>223</v>
      </c>
      <c r="F29" s="44"/>
      <c r="G29" s="31"/>
      <c r="H29" s="50"/>
      <c r="I29" s="44"/>
      <c r="J29" s="31"/>
      <c r="K29" s="50"/>
      <c r="L29" s="44"/>
      <c r="M29" s="31"/>
      <c r="N29" s="50"/>
      <c r="O29" s="44"/>
      <c r="P29" s="31"/>
      <c r="Q29" s="50"/>
      <c r="R29" s="31"/>
      <c r="S29" s="31">
        <v>1</v>
      </c>
      <c r="T29" s="50"/>
      <c r="U29" s="31"/>
      <c r="V29" s="31"/>
      <c r="W29" s="50"/>
      <c r="X29" s="44"/>
      <c r="Y29" s="31"/>
      <c r="Z29" s="50"/>
    </row>
    <row r="30" spans="1:26" x14ac:dyDescent="0.2">
      <c r="A30" s="64">
        <v>41611</v>
      </c>
      <c r="B30" s="65">
        <v>3276</v>
      </c>
      <c r="C30" s="27" t="s">
        <v>171</v>
      </c>
      <c r="D30" s="66" t="s">
        <v>163</v>
      </c>
      <c r="E30" s="2" t="s">
        <v>224</v>
      </c>
      <c r="F30" s="44"/>
      <c r="G30" s="31"/>
      <c r="H30" s="50"/>
      <c r="I30" s="44"/>
      <c r="J30" s="31"/>
      <c r="K30" s="50"/>
      <c r="L30" s="44"/>
      <c r="M30" s="31"/>
      <c r="N30" s="50"/>
      <c r="O30" s="44"/>
      <c r="P30" s="31"/>
      <c r="Q30" s="50"/>
      <c r="R30" s="31"/>
      <c r="S30" s="31">
        <v>1</v>
      </c>
      <c r="T30" s="50"/>
      <c r="U30" s="31"/>
      <c r="V30" s="31"/>
      <c r="W30" s="50"/>
      <c r="X30" s="44"/>
      <c r="Y30" s="31"/>
      <c r="Z30" s="50"/>
    </row>
    <row r="31" spans="1:26" x14ac:dyDescent="0.2">
      <c r="A31" s="64">
        <v>41611</v>
      </c>
      <c r="B31" s="65">
        <v>3276</v>
      </c>
      <c r="C31" s="27" t="s">
        <v>171</v>
      </c>
      <c r="D31" s="66" t="s">
        <v>163</v>
      </c>
      <c r="E31" s="2" t="s">
        <v>225</v>
      </c>
      <c r="F31" s="44"/>
      <c r="G31" s="31"/>
      <c r="H31" s="50"/>
      <c r="I31" s="44"/>
      <c r="J31" s="31"/>
      <c r="K31" s="50"/>
      <c r="L31" s="44"/>
      <c r="M31" s="31"/>
      <c r="N31" s="50"/>
      <c r="O31" s="44"/>
      <c r="P31" s="31"/>
      <c r="Q31" s="50"/>
      <c r="R31" s="31"/>
      <c r="S31" s="31">
        <v>1</v>
      </c>
      <c r="T31" s="50"/>
      <c r="U31" s="31"/>
      <c r="V31" s="31"/>
      <c r="W31" s="50"/>
      <c r="X31" s="44"/>
      <c r="Y31" s="31"/>
      <c r="Z31" s="50"/>
    </row>
    <row r="32" spans="1:26" x14ac:dyDescent="0.2">
      <c r="A32" s="64">
        <v>41611</v>
      </c>
      <c r="B32" s="65">
        <v>3276</v>
      </c>
      <c r="C32" s="27" t="s">
        <v>171</v>
      </c>
      <c r="D32" s="66" t="s">
        <v>163</v>
      </c>
      <c r="E32" s="2" t="s">
        <v>226</v>
      </c>
      <c r="F32" s="44"/>
      <c r="G32" s="31"/>
      <c r="H32" s="50"/>
      <c r="I32" s="44"/>
      <c r="J32" s="31"/>
      <c r="K32" s="50"/>
      <c r="L32" s="44"/>
      <c r="M32" s="31"/>
      <c r="N32" s="50"/>
      <c r="O32" s="44"/>
      <c r="P32" s="31"/>
      <c r="Q32" s="50"/>
      <c r="R32" s="31"/>
      <c r="S32" s="31">
        <v>1</v>
      </c>
      <c r="T32" s="50"/>
      <c r="U32" s="31"/>
      <c r="V32" s="31"/>
      <c r="W32" s="50"/>
      <c r="X32" s="44"/>
      <c r="Y32" s="31"/>
      <c r="Z32" s="50"/>
    </row>
    <row r="33" spans="1:26" x14ac:dyDescent="0.2">
      <c r="A33" s="64">
        <v>41687</v>
      </c>
      <c r="B33" s="65">
        <v>3293</v>
      </c>
      <c r="C33" s="27" t="s">
        <v>172</v>
      </c>
      <c r="D33" s="66" t="s">
        <v>162</v>
      </c>
      <c r="E33" s="2" t="s">
        <v>227</v>
      </c>
      <c r="F33" s="44"/>
      <c r="G33" s="31"/>
      <c r="H33" s="50"/>
      <c r="I33" s="44"/>
      <c r="J33" s="31"/>
      <c r="K33" s="50"/>
      <c r="L33" s="44"/>
      <c r="M33" s="31"/>
      <c r="N33" s="50"/>
      <c r="O33" s="44"/>
      <c r="P33" s="31"/>
      <c r="Q33" s="50"/>
      <c r="R33" s="31"/>
      <c r="S33" s="31">
        <v>1</v>
      </c>
      <c r="T33" s="50"/>
      <c r="U33" s="31"/>
      <c r="V33" s="31"/>
      <c r="W33" s="50"/>
      <c r="X33" s="44"/>
      <c r="Y33" s="31"/>
      <c r="Z33" s="50"/>
    </row>
    <row r="34" spans="1:26" x14ac:dyDescent="0.2">
      <c r="A34" s="64">
        <v>40644</v>
      </c>
      <c r="B34" s="65">
        <v>3081</v>
      </c>
      <c r="C34" s="27" t="s">
        <v>179</v>
      </c>
      <c r="D34" s="66" t="s">
        <v>167</v>
      </c>
      <c r="E34" s="2" t="s">
        <v>228</v>
      </c>
      <c r="F34" s="44"/>
      <c r="G34" s="31"/>
      <c r="H34" s="50"/>
      <c r="I34" s="44"/>
      <c r="J34" s="31"/>
      <c r="K34" s="50"/>
      <c r="L34" s="44"/>
      <c r="M34" s="31"/>
      <c r="N34" s="50"/>
      <c r="O34" s="44"/>
      <c r="P34" s="31"/>
      <c r="Q34" s="50"/>
      <c r="R34" s="31">
        <v>1</v>
      </c>
      <c r="S34" s="31"/>
      <c r="T34" s="50"/>
      <c r="U34" s="31"/>
      <c r="V34" s="31"/>
      <c r="W34" s="50"/>
      <c r="X34" s="44"/>
      <c r="Y34" s="31"/>
      <c r="Z34" s="50"/>
    </row>
    <row r="35" spans="1:26" x14ac:dyDescent="0.2">
      <c r="A35" s="64">
        <v>40871</v>
      </c>
      <c r="B35" s="65">
        <v>3127</v>
      </c>
      <c r="C35" s="27" t="s">
        <v>176</v>
      </c>
      <c r="D35" s="66" t="s">
        <v>167</v>
      </c>
      <c r="E35" s="2" t="s">
        <v>229</v>
      </c>
      <c r="F35" s="44"/>
      <c r="G35" s="31"/>
      <c r="H35" s="50"/>
      <c r="I35" s="44"/>
      <c r="J35" s="31"/>
      <c r="K35" s="50"/>
      <c r="L35" s="44"/>
      <c r="M35" s="31"/>
      <c r="N35" s="50"/>
      <c r="O35" s="44"/>
      <c r="P35" s="31"/>
      <c r="Q35" s="50"/>
      <c r="R35" s="31">
        <v>1</v>
      </c>
      <c r="S35" s="31"/>
      <c r="T35" s="50"/>
      <c r="U35" s="31"/>
      <c r="V35" s="31"/>
      <c r="W35" s="50"/>
      <c r="X35" s="44"/>
      <c r="Y35" s="31"/>
      <c r="Z35" s="50"/>
    </row>
    <row r="36" spans="1:26" x14ac:dyDescent="0.2">
      <c r="A36" s="64">
        <v>41067</v>
      </c>
      <c r="B36" s="65">
        <v>3172</v>
      </c>
      <c r="C36" s="27" t="s">
        <v>179</v>
      </c>
      <c r="D36" s="66" t="s">
        <v>167</v>
      </c>
      <c r="E36" s="2" t="s">
        <v>230</v>
      </c>
      <c r="F36" s="44"/>
      <c r="G36" s="31"/>
      <c r="H36" s="50"/>
      <c r="I36" s="44"/>
      <c r="J36" s="31"/>
      <c r="K36" s="50"/>
      <c r="L36" s="44"/>
      <c r="M36" s="31"/>
      <c r="N36" s="50"/>
      <c r="O36" s="44"/>
      <c r="P36" s="31"/>
      <c r="Q36" s="50"/>
      <c r="R36" s="31">
        <v>1</v>
      </c>
      <c r="S36" s="31"/>
      <c r="T36" s="50"/>
      <c r="U36" s="31"/>
      <c r="V36" s="31"/>
      <c r="W36" s="50"/>
      <c r="X36" s="44"/>
      <c r="Y36" s="31"/>
      <c r="Z36" s="50"/>
    </row>
    <row r="37" spans="1:26" x14ac:dyDescent="0.2">
      <c r="A37" s="70">
        <v>40001</v>
      </c>
      <c r="B37" s="27">
        <v>2954</v>
      </c>
      <c r="C37" s="27" t="s">
        <v>173</v>
      </c>
      <c r="D37" s="66" t="s">
        <v>159</v>
      </c>
      <c r="E37" s="2" t="s">
        <v>182</v>
      </c>
      <c r="F37" s="44"/>
      <c r="G37" s="31"/>
      <c r="H37" s="50"/>
      <c r="I37" s="44"/>
      <c r="J37" s="31"/>
      <c r="K37" s="50"/>
      <c r="L37" s="44"/>
      <c r="M37" s="31"/>
      <c r="N37" s="50"/>
      <c r="O37" s="44"/>
      <c r="P37" s="31"/>
      <c r="Q37" s="50"/>
      <c r="R37" s="31"/>
      <c r="S37" s="31"/>
      <c r="T37" s="50"/>
      <c r="U37" s="31"/>
      <c r="V37" s="31">
        <v>1</v>
      </c>
      <c r="W37" s="50"/>
      <c r="X37" s="44"/>
      <c r="Y37" s="31"/>
      <c r="Z37" s="50"/>
    </row>
    <row r="38" spans="1:26" x14ac:dyDescent="0.2">
      <c r="A38" s="64">
        <v>40462</v>
      </c>
      <c r="B38" s="65">
        <v>3035</v>
      </c>
      <c r="C38" s="27" t="s">
        <v>171</v>
      </c>
      <c r="D38" s="27" t="s">
        <v>10</v>
      </c>
      <c r="E38" s="2" t="s">
        <v>231</v>
      </c>
      <c r="F38" s="44"/>
      <c r="G38" s="31"/>
      <c r="H38" s="50"/>
      <c r="I38" s="44"/>
      <c r="J38" s="31"/>
      <c r="K38" s="50"/>
      <c r="L38" s="44"/>
      <c r="M38" s="31"/>
      <c r="N38" s="50"/>
      <c r="O38" s="44"/>
      <c r="P38" s="31"/>
      <c r="Q38" s="50"/>
      <c r="R38" s="31"/>
      <c r="S38" s="31"/>
      <c r="T38" s="50"/>
      <c r="U38" s="31"/>
      <c r="V38" s="31">
        <v>1</v>
      </c>
      <c r="W38" s="50"/>
      <c r="X38" s="44"/>
      <c r="Y38" s="31"/>
      <c r="Z38" s="50"/>
    </row>
    <row r="39" spans="1:26" x14ac:dyDescent="0.2">
      <c r="A39" s="64">
        <v>40617</v>
      </c>
      <c r="B39" s="65">
        <v>3076</v>
      </c>
      <c r="C39" s="27" t="s">
        <v>173</v>
      </c>
      <c r="D39" s="27" t="s">
        <v>165</v>
      </c>
      <c r="E39" s="52" t="s">
        <v>151</v>
      </c>
      <c r="F39" s="44"/>
      <c r="G39" s="31"/>
      <c r="H39" s="50"/>
      <c r="I39" s="44"/>
      <c r="J39" s="31"/>
      <c r="K39" s="50"/>
      <c r="L39" s="44"/>
      <c r="M39" s="31"/>
      <c r="N39" s="50"/>
      <c r="O39" s="44"/>
      <c r="P39" s="31"/>
      <c r="Q39" s="50"/>
      <c r="R39" s="31"/>
      <c r="S39" s="31"/>
      <c r="T39" s="50"/>
      <c r="U39" s="31"/>
      <c r="V39" s="31">
        <v>1</v>
      </c>
      <c r="W39" s="50"/>
      <c r="X39" s="44"/>
      <c r="Y39" s="31"/>
      <c r="Z39" s="50"/>
    </row>
    <row r="40" spans="1:26" x14ac:dyDescent="0.2">
      <c r="A40" s="67">
        <v>40686</v>
      </c>
      <c r="B40" s="68">
        <v>3092</v>
      </c>
      <c r="C40" s="55" t="s">
        <v>170</v>
      </c>
      <c r="D40" s="55" t="s">
        <v>165</v>
      </c>
      <c r="E40" s="60" t="s">
        <v>151</v>
      </c>
      <c r="F40" s="40"/>
      <c r="G40" s="55"/>
      <c r="H40" s="56"/>
      <c r="I40" s="40"/>
      <c r="J40" s="55"/>
      <c r="K40" s="56"/>
      <c r="L40" s="40"/>
      <c r="M40" s="55"/>
      <c r="N40" s="56"/>
      <c r="O40" s="40"/>
      <c r="P40" s="55"/>
      <c r="Q40" s="56"/>
      <c r="R40" s="55"/>
      <c r="S40" s="55"/>
      <c r="T40" s="56"/>
      <c r="U40" s="55"/>
      <c r="V40" s="55">
        <v>1</v>
      </c>
      <c r="W40" s="56"/>
      <c r="X40" s="40"/>
      <c r="Y40" s="55">
        <v>1</v>
      </c>
      <c r="Z40" s="56"/>
    </row>
    <row r="41" spans="1:26" x14ac:dyDescent="0.2">
      <c r="A41" s="64">
        <v>40798</v>
      </c>
      <c r="B41" s="65">
        <v>3109</v>
      </c>
      <c r="C41" s="27" t="s">
        <v>170</v>
      </c>
      <c r="D41" s="27" t="s">
        <v>159</v>
      </c>
      <c r="E41" s="2" t="s">
        <v>232</v>
      </c>
      <c r="F41" s="44"/>
      <c r="G41" s="31"/>
      <c r="H41" s="50"/>
      <c r="I41" s="44"/>
      <c r="J41" s="31"/>
      <c r="K41" s="50"/>
      <c r="L41" s="44"/>
      <c r="M41" s="31"/>
      <c r="N41" s="50"/>
      <c r="O41" s="44"/>
      <c r="P41" s="31"/>
      <c r="Q41" s="50"/>
      <c r="R41" s="31"/>
      <c r="S41" s="31"/>
      <c r="T41" s="50"/>
      <c r="U41" s="31"/>
      <c r="V41" s="31">
        <v>1</v>
      </c>
      <c r="W41" s="50"/>
      <c r="X41" s="44"/>
      <c r="Y41" s="31"/>
      <c r="Z41" s="50"/>
    </row>
    <row r="42" spans="1:26" x14ac:dyDescent="0.2">
      <c r="A42" s="64">
        <v>40960</v>
      </c>
      <c r="B42" s="65">
        <v>3148</v>
      </c>
      <c r="C42" s="27" t="s">
        <v>173</v>
      </c>
      <c r="D42" s="27" t="s">
        <v>159</v>
      </c>
      <c r="E42" s="2" t="s">
        <v>232</v>
      </c>
      <c r="F42" s="44"/>
      <c r="G42" s="31"/>
      <c r="H42" s="50"/>
      <c r="I42" s="44"/>
      <c r="J42" s="31"/>
      <c r="K42" s="50"/>
      <c r="L42" s="44"/>
      <c r="M42" s="31"/>
      <c r="N42" s="50"/>
      <c r="O42" s="44"/>
      <c r="P42" s="31"/>
      <c r="Q42" s="50"/>
      <c r="R42" s="31"/>
      <c r="S42" s="31"/>
      <c r="T42" s="50"/>
      <c r="U42" s="31"/>
      <c r="V42" s="31">
        <v>1</v>
      </c>
      <c r="W42" s="50"/>
      <c r="X42" s="44"/>
      <c r="Y42" s="31"/>
      <c r="Z42" s="50"/>
    </row>
    <row r="43" spans="1:26" x14ac:dyDescent="0.2">
      <c r="A43" s="67">
        <v>41445</v>
      </c>
      <c r="B43" s="68">
        <v>3247</v>
      </c>
      <c r="C43" s="55" t="s">
        <v>216</v>
      </c>
      <c r="D43" s="55" t="s">
        <v>165</v>
      </c>
      <c r="E43" s="56" t="s">
        <v>233</v>
      </c>
      <c r="F43" s="40"/>
      <c r="G43" s="55"/>
      <c r="H43" s="56"/>
      <c r="I43" s="40"/>
      <c r="J43" s="55"/>
      <c r="K43" s="56"/>
      <c r="L43" s="40"/>
      <c r="M43" s="55"/>
      <c r="N43" s="56"/>
      <c r="O43" s="40"/>
      <c r="P43" s="55"/>
      <c r="Q43" s="56"/>
      <c r="R43" s="55"/>
      <c r="S43" s="55"/>
      <c r="T43" s="56"/>
      <c r="U43" s="55"/>
      <c r="V43" s="55">
        <v>1</v>
      </c>
      <c r="W43" s="56"/>
      <c r="X43" s="40"/>
      <c r="Y43" s="55">
        <v>1</v>
      </c>
      <c r="Z43" s="56"/>
    </row>
    <row r="44" spans="1:26" x14ac:dyDescent="0.2">
      <c r="A44" s="64">
        <v>40434</v>
      </c>
      <c r="B44" s="65">
        <v>3032</v>
      </c>
      <c r="C44" s="27" t="s">
        <v>170</v>
      </c>
      <c r="D44" s="66" t="s">
        <v>164</v>
      </c>
      <c r="E44" s="2" t="s">
        <v>234</v>
      </c>
      <c r="F44" s="44"/>
      <c r="G44" s="31"/>
      <c r="H44" s="50"/>
      <c r="I44" s="44"/>
      <c r="J44" s="31"/>
      <c r="K44" s="50"/>
      <c r="L44" s="44"/>
      <c r="M44" s="31"/>
      <c r="N44" s="50"/>
      <c r="O44" s="44"/>
      <c r="P44" s="31"/>
      <c r="Q44" s="50"/>
      <c r="R44" s="31"/>
      <c r="S44" s="31"/>
      <c r="T44" s="50"/>
      <c r="U44" s="31">
        <v>1</v>
      </c>
      <c r="V44" s="31"/>
      <c r="W44" s="50"/>
      <c r="X44" s="44"/>
      <c r="Y44" s="31"/>
      <c r="Z44" s="50"/>
    </row>
    <row r="45" spans="1:26" x14ac:dyDescent="0.2">
      <c r="A45" s="64">
        <v>40602</v>
      </c>
      <c r="B45" s="65">
        <v>3072</v>
      </c>
      <c r="C45" s="27" t="s">
        <v>176</v>
      </c>
      <c r="D45" s="66" t="s">
        <v>164</v>
      </c>
      <c r="E45" s="2" t="s">
        <v>234</v>
      </c>
      <c r="F45" s="44"/>
      <c r="G45" s="31"/>
      <c r="H45" s="50"/>
      <c r="I45" s="44"/>
      <c r="J45" s="31"/>
      <c r="K45" s="50"/>
      <c r="L45" s="44"/>
      <c r="M45" s="31"/>
      <c r="N45" s="50"/>
      <c r="O45" s="44"/>
      <c r="P45" s="31"/>
      <c r="Q45" s="50"/>
      <c r="R45" s="31"/>
      <c r="S45" s="31"/>
      <c r="T45" s="50"/>
      <c r="U45" s="31">
        <v>1</v>
      </c>
      <c r="V45" s="31"/>
      <c r="W45" s="50"/>
      <c r="X45" s="44"/>
      <c r="Y45" s="31"/>
      <c r="Z45" s="50"/>
    </row>
    <row r="46" spans="1:26" x14ac:dyDescent="0.2">
      <c r="A46" s="64">
        <v>40680</v>
      </c>
      <c r="B46" s="65">
        <v>3087</v>
      </c>
      <c r="C46" s="27" t="s">
        <v>172</v>
      </c>
      <c r="D46" s="27" t="s">
        <v>11</v>
      </c>
      <c r="E46" s="2" t="s">
        <v>235</v>
      </c>
      <c r="F46" s="44"/>
      <c r="G46" s="31"/>
      <c r="H46" s="50"/>
      <c r="I46" s="44"/>
      <c r="J46" s="31"/>
      <c r="K46" s="50"/>
      <c r="L46" s="44"/>
      <c r="M46" s="31"/>
      <c r="N46" s="50"/>
      <c r="O46" s="44"/>
      <c r="P46" s="31"/>
      <c r="Q46" s="50"/>
      <c r="R46" s="31"/>
      <c r="S46" s="31"/>
      <c r="T46" s="50"/>
      <c r="U46" s="31">
        <v>1</v>
      </c>
      <c r="V46" s="31"/>
      <c r="W46" s="50"/>
      <c r="X46" s="44"/>
      <c r="Y46" s="31"/>
      <c r="Z46" s="50"/>
    </row>
    <row r="47" spans="1:26" x14ac:dyDescent="0.2">
      <c r="A47" s="67">
        <v>41186</v>
      </c>
      <c r="B47" s="68">
        <v>3188</v>
      </c>
      <c r="C47" s="55" t="s">
        <v>216</v>
      </c>
      <c r="D47" s="69" t="s">
        <v>163</v>
      </c>
      <c r="E47" s="56" t="s">
        <v>236</v>
      </c>
      <c r="F47" s="40"/>
      <c r="G47" s="55"/>
      <c r="H47" s="56"/>
      <c r="I47" s="40"/>
      <c r="J47" s="55"/>
      <c r="K47" s="56"/>
      <c r="L47" s="40"/>
      <c r="M47" s="55"/>
      <c r="N47" s="56"/>
      <c r="O47" s="40"/>
      <c r="P47" s="55"/>
      <c r="Q47" s="56"/>
      <c r="R47" s="55"/>
      <c r="S47" s="55"/>
      <c r="T47" s="56"/>
      <c r="U47" s="55">
        <v>1</v>
      </c>
      <c r="V47" s="55"/>
      <c r="W47" s="56"/>
      <c r="X47" s="40">
        <v>1</v>
      </c>
      <c r="Y47" s="55"/>
      <c r="Z47" s="56"/>
    </row>
    <row r="48" spans="1:26" x14ac:dyDescent="0.2">
      <c r="A48" s="67">
        <v>41431</v>
      </c>
      <c r="B48" s="68">
        <v>3244</v>
      </c>
      <c r="C48" s="55" t="s">
        <v>179</v>
      </c>
      <c r="D48" s="55" t="s">
        <v>11</v>
      </c>
      <c r="E48" s="56" t="s">
        <v>237</v>
      </c>
      <c r="F48" s="40"/>
      <c r="G48" s="55"/>
      <c r="H48" s="56"/>
      <c r="I48" s="40"/>
      <c r="J48" s="55"/>
      <c r="K48" s="56"/>
      <c r="L48" s="40"/>
      <c r="M48" s="55"/>
      <c r="N48" s="56"/>
      <c r="O48" s="40"/>
      <c r="P48" s="55"/>
      <c r="Q48" s="56"/>
      <c r="R48" s="55"/>
      <c r="S48" s="55"/>
      <c r="T48" s="56"/>
      <c r="U48" s="55">
        <v>1</v>
      </c>
      <c r="V48" s="55"/>
      <c r="W48" s="56"/>
      <c r="X48" s="40">
        <v>1</v>
      </c>
      <c r="Y48" s="55"/>
      <c r="Z48" s="56"/>
    </row>
    <row r="49" spans="1:26" x14ac:dyDescent="0.2">
      <c r="A49" s="64">
        <v>40238</v>
      </c>
      <c r="B49" s="65">
        <v>2999</v>
      </c>
      <c r="C49" s="27" t="s">
        <v>171</v>
      </c>
      <c r="D49" s="27" t="s">
        <v>10</v>
      </c>
      <c r="E49" s="2" t="s">
        <v>231</v>
      </c>
      <c r="F49" s="44"/>
      <c r="G49" s="31"/>
      <c r="H49" s="50"/>
      <c r="I49" s="44"/>
      <c r="J49" s="31"/>
      <c r="K49" s="50"/>
      <c r="L49" s="44"/>
      <c r="M49" s="31"/>
      <c r="N49" s="50"/>
      <c r="O49" s="44"/>
      <c r="P49" s="31"/>
      <c r="Q49" s="50"/>
      <c r="R49" s="31"/>
      <c r="S49" s="31"/>
      <c r="T49" s="50"/>
      <c r="U49" s="31"/>
      <c r="V49" s="31"/>
      <c r="W49" s="50"/>
      <c r="X49" s="44"/>
      <c r="Y49" s="31">
        <v>1</v>
      </c>
      <c r="Z49" s="50"/>
    </row>
    <row r="50" spans="1:26" x14ac:dyDescent="0.2">
      <c r="A50" s="64">
        <v>41386</v>
      </c>
      <c r="B50" s="65">
        <v>3234</v>
      </c>
      <c r="C50" s="27" t="s">
        <v>172</v>
      </c>
      <c r="D50" s="27" t="s">
        <v>159</v>
      </c>
      <c r="E50" s="2" t="s">
        <v>238</v>
      </c>
      <c r="F50" s="44"/>
      <c r="G50" s="31"/>
      <c r="H50" s="50"/>
      <c r="I50" s="44"/>
      <c r="J50" s="31"/>
      <c r="K50" s="50"/>
      <c r="L50" s="44"/>
      <c r="M50" s="31"/>
      <c r="N50" s="50"/>
      <c r="O50" s="44"/>
      <c r="P50" s="31"/>
      <c r="Q50" s="50"/>
      <c r="R50" s="31"/>
      <c r="S50" s="31"/>
      <c r="T50" s="50"/>
      <c r="U50" s="31"/>
      <c r="V50" s="31"/>
      <c r="W50" s="50"/>
      <c r="X50" s="44"/>
      <c r="Y50" s="31">
        <v>1</v>
      </c>
      <c r="Z50" s="50"/>
    </row>
    <row r="51" spans="1:26" x14ac:dyDescent="0.2">
      <c r="A51" s="64">
        <v>41743</v>
      </c>
      <c r="B51" s="65">
        <v>3308</v>
      </c>
      <c r="C51" s="27" t="s">
        <v>172</v>
      </c>
      <c r="D51" s="27" t="s">
        <v>159</v>
      </c>
      <c r="E51" s="2" t="s">
        <v>239</v>
      </c>
      <c r="F51" s="44"/>
      <c r="G51" s="31"/>
      <c r="H51" s="50"/>
      <c r="I51" s="44"/>
      <c r="J51" s="31"/>
      <c r="K51" s="50"/>
      <c r="L51" s="44"/>
      <c r="M51" s="31"/>
      <c r="N51" s="50"/>
      <c r="O51" s="44"/>
      <c r="P51" s="31"/>
      <c r="Q51" s="50"/>
      <c r="R51" s="31"/>
      <c r="S51" s="31"/>
      <c r="T51" s="50"/>
      <c r="U51" s="31"/>
      <c r="V51" s="31"/>
      <c r="W51" s="50"/>
      <c r="X51" s="44"/>
      <c r="Y51" s="31">
        <v>1</v>
      </c>
      <c r="Z51" s="50"/>
    </row>
    <row r="52" spans="1:26" x14ac:dyDescent="0.2">
      <c r="A52" s="64">
        <v>41743</v>
      </c>
      <c r="B52" s="65">
        <v>3308</v>
      </c>
      <c r="C52" s="27" t="s">
        <v>172</v>
      </c>
      <c r="D52" s="27" t="s">
        <v>159</v>
      </c>
      <c r="E52" s="2" t="s">
        <v>240</v>
      </c>
      <c r="F52" s="44"/>
      <c r="G52" s="31"/>
      <c r="H52" s="50"/>
      <c r="I52" s="44"/>
      <c r="J52" s="31"/>
      <c r="K52" s="50"/>
      <c r="L52" s="44"/>
      <c r="M52" s="31"/>
      <c r="N52" s="50"/>
      <c r="O52" s="44"/>
      <c r="P52" s="31"/>
      <c r="Q52" s="50"/>
      <c r="R52" s="31"/>
      <c r="S52" s="31"/>
      <c r="T52" s="50"/>
      <c r="U52" s="31"/>
      <c r="V52" s="31"/>
      <c r="W52" s="50"/>
      <c r="X52" s="44"/>
      <c r="Y52" s="31">
        <v>1</v>
      </c>
      <c r="Z52" s="50"/>
    </row>
    <row r="53" spans="1:26" x14ac:dyDescent="0.2">
      <c r="A53" s="64">
        <v>41772</v>
      </c>
      <c r="B53" s="65">
        <v>3313</v>
      </c>
      <c r="C53" s="27" t="s">
        <v>170</v>
      </c>
      <c r="D53" s="66" t="s">
        <v>167</v>
      </c>
      <c r="E53" s="2" t="s">
        <v>183</v>
      </c>
      <c r="F53" s="44"/>
      <c r="G53" s="31"/>
      <c r="H53" s="50"/>
      <c r="I53" s="44"/>
      <c r="J53" s="31"/>
      <c r="K53" s="50"/>
      <c r="L53" s="44"/>
      <c r="M53" s="31"/>
      <c r="N53" s="50"/>
      <c r="O53" s="44"/>
      <c r="P53" s="31"/>
      <c r="Q53" s="50"/>
      <c r="R53" s="31"/>
      <c r="S53" s="31"/>
      <c r="T53" s="50"/>
      <c r="U53" s="31"/>
      <c r="V53" s="31"/>
      <c r="W53" s="50"/>
      <c r="X53" s="44"/>
      <c r="Y53" s="31">
        <v>1</v>
      </c>
      <c r="Z53" s="50"/>
    </row>
    <row r="54" spans="1:26" x14ac:dyDescent="0.2">
      <c r="A54" s="70">
        <v>40112</v>
      </c>
      <c r="B54" s="27">
        <v>2970</v>
      </c>
      <c r="C54" s="27" t="s">
        <v>170</v>
      </c>
      <c r="D54" s="27" t="s">
        <v>164</v>
      </c>
      <c r="E54" s="52" t="s">
        <v>151</v>
      </c>
      <c r="F54" s="44"/>
      <c r="G54" s="31"/>
      <c r="H54" s="50"/>
      <c r="I54" s="44"/>
      <c r="J54" s="31"/>
      <c r="K54" s="50"/>
      <c r="L54" s="44"/>
      <c r="M54" s="31"/>
      <c r="N54" s="50"/>
      <c r="O54" s="44"/>
      <c r="P54" s="31"/>
      <c r="Q54" s="50"/>
      <c r="R54" s="31"/>
      <c r="S54" s="31"/>
      <c r="T54" s="50"/>
      <c r="U54" s="31"/>
      <c r="V54" s="31"/>
      <c r="W54" s="50"/>
      <c r="X54" s="44">
        <v>1</v>
      </c>
      <c r="Y54" s="31"/>
      <c r="Z54" s="50"/>
    </row>
    <row r="55" spans="1:26" x14ac:dyDescent="0.2">
      <c r="A55" s="64">
        <v>40826</v>
      </c>
      <c r="B55" s="65">
        <v>3118</v>
      </c>
      <c r="C55" s="27" t="s">
        <v>205</v>
      </c>
      <c r="D55" s="27" t="s">
        <v>159</v>
      </c>
      <c r="E55" s="2" t="s">
        <v>241</v>
      </c>
      <c r="F55" s="44"/>
      <c r="G55" s="31"/>
      <c r="H55" s="50"/>
      <c r="I55" s="44"/>
      <c r="J55" s="31"/>
      <c r="K55" s="50"/>
      <c r="L55" s="44"/>
      <c r="M55" s="31"/>
      <c r="N55" s="50"/>
      <c r="O55" s="44"/>
      <c r="P55" s="31"/>
      <c r="Q55" s="50"/>
      <c r="R55" s="31"/>
      <c r="S55" s="31"/>
      <c r="T55" s="50"/>
      <c r="U55" s="31"/>
      <c r="V55" s="31"/>
      <c r="W55" s="50"/>
      <c r="X55" s="44">
        <v>1</v>
      </c>
      <c r="Y55" s="31"/>
      <c r="Z55" s="50"/>
    </row>
    <row r="56" spans="1:26" x14ac:dyDescent="0.2">
      <c r="A56" s="64">
        <v>41569</v>
      </c>
      <c r="B56" s="65">
        <v>3268</v>
      </c>
      <c r="C56" s="27" t="s">
        <v>170</v>
      </c>
      <c r="D56" s="66" t="s">
        <v>167</v>
      </c>
      <c r="E56" s="2" t="s">
        <v>242</v>
      </c>
      <c r="F56" s="44"/>
      <c r="G56" s="31"/>
      <c r="H56" s="50"/>
      <c r="I56" s="44"/>
      <c r="J56" s="31"/>
      <c r="K56" s="50"/>
      <c r="L56" s="44"/>
      <c r="M56" s="31"/>
      <c r="N56" s="50"/>
      <c r="O56" s="44"/>
      <c r="P56" s="31"/>
      <c r="Q56" s="50"/>
      <c r="R56" s="31"/>
      <c r="S56" s="31"/>
      <c r="T56" s="50"/>
      <c r="U56" s="31"/>
      <c r="V56" s="31"/>
      <c r="W56" s="50"/>
      <c r="X56" s="44">
        <v>1</v>
      </c>
      <c r="Y56" s="31"/>
      <c r="Z56" s="50"/>
    </row>
    <row r="57" spans="1:26" ht="16" thickBot="1" x14ac:dyDescent="0.25">
      <c r="A57" s="64">
        <v>41765</v>
      </c>
      <c r="B57" s="65">
        <v>3310</v>
      </c>
      <c r="C57" s="27" t="s">
        <v>173</v>
      </c>
      <c r="D57" s="66" t="s">
        <v>167</v>
      </c>
      <c r="E57" s="2" t="s">
        <v>184</v>
      </c>
      <c r="F57" s="44"/>
      <c r="G57" s="31"/>
      <c r="H57" s="50"/>
      <c r="I57" s="44"/>
      <c r="J57" s="31"/>
      <c r="K57" s="50"/>
      <c r="L57" s="44"/>
      <c r="M57" s="31"/>
      <c r="N57" s="50"/>
      <c r="O57" s="44"/>
      <c r="P57" s="31"/>
      <c r="Q57" s="50"/>
      <c r="R57" s="31"/>
      <c r="S57" s="31"/>
      <c r="T57" s="50"/>
      <c r="U57" s="31"/>
      <c r="V57" s="31"/>
      <c r="W57" s="50"/>
      <c r="X57" s="44">
        <v>1</v>
      </c>
      <c r="Y57" s="31"/>
      <c r="Z57" s="50"/>
    </row>
    <row r="58" spans="1:26" x14ac:dyDescent="0.2">
      <c r="A58" s="33"/>
      <c r="B58" s="33"/>
      <c r="C58" s="33"/>
      <c r="D58" s="33"/>
      <c r="E58" s="13" t="s">
        <v>12</v>
      </c>
      <c r="F58" s="33">
        <f t="shared" ref="F58:Z58" si="0">SUM(F6:F57)</f>
        <v>2</v>
      </c>
      <c r="G58" s="33">
        <f t="shared" si="0"/>
        <v>0</v>
      </c>
      <c r="H58" s="35">
        <f t="shared" si="0"/>
        <v>1</v>
      </c>
      <c r="I58" s="33">
        <f t="shared" si="0"/>
        <v>1</v>
      </c>
      <c r="J58" s="33">
        <f t="shared" si="0"/>
        <v>1</v>
      </c>
      <c r="K58" s="35">
        <f t="shared" si="0"/>
        <v>0</v>
      </c>
      <c r="L58" s="33">
        <f t="shared" si="0"/>
        <v>2</v>
      </c>
      <c r="M58" s="33">
        <f t="shared" si="0"/>
        <v>2</v>
      </c>
      <c r="N58" s="35">
        <f t="shared" si="0"/>
        <v>1</v>
      </c>
      <c r="O58" s="33">
        <f t="shared" si="0"/>
        <v>8</v>
      </c>
      <c r="P58" s="33">
        <f t="shared" si="0"/>
        <v>3</v>
      </c>
      <c r="Q58" s="35">
        <f t="shared" si="0"/>
        <v>2</v>
      </c>
      <c r="R58" s="33">
        <f t="shared" si="0"/>
        <v>4</v>
      </c>
      <c r="S58" s="33">
        <f t="shared" si="0"/>
        <v>7</v>
      </c>
      <c r="T58" s="35">
        <f t="shared" si="0"/>
        <v>0</v>
      </c>
      <c r="U58" s="33">
        <f t="shared" si="0"/>
        <v>5</v>
      </c>
      <c r="V58" s="33">
        <f t="shared" si="0"/>
        <v>9</v>
      </c>
      <c r="W58" s="35">
        <f t="shared" si="0"/>
        <v>0</v>
      </c>
      <c r="X58" s="33">
        <f t="shared" si="0"/>
        <v>8</v>
      </c>
      <c r="Y58" s="33">
        <f t="shared" si="0"/>
        <v>7</v>
      </c>
      <c r="Z58" s="35">
        <f t="shared" si="0"/>
        <v>2</v>
      </c>
    </row>
    <row r="60" spans="1:26" ht="19" x14ac:dyDescent="0.25">
      <c r="A60" s="88" t="s">
        <v>5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9"/>
    </row>
    <row r="61" spans="1:26" ht="16" x14ac:dyDescent="0.2">
      <c r="A61" s="93" t="s">
        <v>157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4"/>
    </row>
    <row r="62" spans="1:26" ht="16" x14ac:dyDescent="0.2">
      <c r="A62" s="80" t="s">
        <v>1</v>
      </c>
      <c r="B62" s="80" t="s">
        <v>152</v>
      </c>
      <c r="C62" s="80" t="s">
        <v>153</v>
      </c>
      <c r="D62" s="80" t="s">
        <v>154</v>
      </c>
      <c r="E62" s="81" t="s">
        <v>155</v>
      </c>
      <c r="F62" s="95" t="s">
        <v>280</v>
      </c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6"/>
    </row>
    <row r="63" spans="1:26" x14ac:dyDescent="0.2">
      <c r="A63" s="3"/>
      <c r="B63" s="27"/>
      <c r="C63" s="27"/>
      <c r="D63" s="27"/>
      <c r="E63" s="27"/>
      <c r="F63" s="90" t="s">
        <v>16</v>
      </c>
      <c r="G63" s="91"/>
      <c r="H63" s="92"/>
      <c r="I63" s="90" t="s">
        <v>17</v>
      </c>
      <c r="J63" s="91"/>
      <c r="K63" s="92"/>
      <c r="L63" s="90" t="s">
        <v>18</v>
      </c>
      <c r="M63" s="91"/>
      <c r="N63" s="92"/>
      <c r="O63" s="90" t="s">
        <v>19</v>
      </c>
      <c r="P63" s="91"/>
      <c r="Q63" s="92"/>
      <c r="R63" s="90" t="s">
        <v>20</v>
      </c>
      <c r="S63" s="91"/>
      <c r="T63" s="92"/>
      <c r="U63" s="90" t="s">
        <v>21</v>
      </c>
      <c r="V63" s="91"/>
      <c r="W63" s="92"/>
      <c r="X63" s="90" t="s">
        <v>22</v>
      </c>
      <c r="Y63" s="91"/>
      <c r="Z63" s="92"/>
    </row>
    <row r="64" spans="1:26" x14ac:dyDescent="0.2">
      <c r="A64" s="3"/>
      <c r="B64" s="27"/>
      <c r="C64" s="27"/>
      <c r="D64" s="27"/>
      <c r="E64" s="27"/>
      <c r="F64" s="5" t="s">
        <v>2</v>
      </c>
      <c r="G64" s="6" t="s">
        <v>3</v>
      </c>
      <c r="H64" s="7" t="s">
        <v>4</v>
      </c>
      <c r="I64" s="5" t="s">
        <v>2</v>
      </c>
      <c r="J64" s="6" t="s">
        <v>3</v>
      </c>
      <c r="K64" s="7" t="s">
        <v>4</v>
      </c>
      <c r="L64" s="5" t="s">
        <v>2</v>
      </c>
      <c r="M64" s="6" t="s">
        <v>3</v>
      </c>
      <c r="N64" s="7" t="s">
        <v>4</v>
      </c>
      <c r="O64" s="5" t="s">
        <v>2</v>
      </c>
      <c r="P64" s="6" t="s">
        <v>3</v>
      </c>
      <c r="Q64" s="7" t="s">
        <v>4</v>
      </c>
      <c r="R64" s="5" t="s">
        <v>2</v>
      </c>
      <c r="S64" s="6" t="s">
        <v>3</v>
      </c>
      <c r="T64" s="7" t="s">
        <v>4</v>
      </c>
      <c r="U64" s="5" t="s">
        <v>2</v>
      </c>
      <c r="V64" s="6" t="s">
        <v>3</v>
      </c>
      <c r="W64" s="7" t="s">
        <v>4</v>
      </c>
      <c r="X64" s="5" t="s">
        <v>2</v>
      </c>
      <c r="Y64" s="6" t="s">
        <v>3</v>
      </c>
      <c r="Z64" s="7" t="s">
        <v>4</v>
      </c>
    </row>
    <row r="65" spans="1:26" x14ac:dyDescent="0.2">
      <c r="A65" s="70">
        <v>41982</v>
      </c>
      <c r="B65" s="27">
        <v>3355</v>
      </c>
      <c r="C65" s="27" t="s">
        <v>176</v>
      </c>
      <c r="D65" s="27" t="s">
        <v>163</v>
      </c>
      <c r="E65" s="2" t="s">
        <v>253</v>
      </c>
      <c r="F65" s="44"/>
      <c r="G65" s="31"/>
      <c r="H65" s="50"/>
      <c r="I65" s="44"/>
      <c r="J65" s="31"/>
      <c r="K65" s="50"/>
      <c r="L65" s="44"/>
      <c r="M65" s="31"/>
      <c r="N65" s="50"/>
      <c r="O65" s="44"/>
      <c r="P65" s="31"/>
      <c r="Q65" s="50"/>
      <c r="R65" s="31"/>
      <c r="S65" s="31"/>
      <c r="T65" s="50"/>
      <c r="U65" s="31"/>
      <c r="V65" s="31">
        <v>1</v>
      </c>
      <c r="W65" s="50"/>
      <c r="X65" s="44"/>
      <c r="Y65" s="31"/>
      <c r="Z65" s="50"/>
    </row>
    <row r="66" spans="1:26" x14ac:dyDescent="0.2">
      <c r="A66" s="70">
        <v>42065</v>
      </c>
      <c r="B66" s="27">
        <v>3371</v>
      </c>
      <c r="C66" s="27" t="s">
        <v>171</v>
      </c>
      <c r="D66" s="27" t="s">
        <v>10</v>
      </c>
      <c r="E66" s="2" t="s">
        <v>254</v>
      </c>
      <c r="F66" s="44"/>
      <c r="G66" s="31"/>
      <c r="H66" s="50"/>
      <c r="I66" s="44"/>
      <c r="J66" s="31"/>
      <c r="K66" s="50"/>
      <c r="L66" s="44"/>
      <c r="M66" s="31"/>
      <c r="N66" s="50"/>
      <c r="O66" s="44"/>
      <c r="P66" s="31"/>
      <c r="Q66" s="50"/>
      <c r="R66" s="31"/>
      <c r="S66" s="31"/>
      <c r="T66" s="50"/>
      <c r="U66" s="31"/>
      <c r="V66" s="31">
        <v>1</v>
      </c>
      <c r="W66" s="50"/>
      <c r="X66" s="44"/>
      <c r="Y66" s="31"/>
      <c r="Z66" s="50"/>
    </row>
    <row r="67" spans="1:26" x14ac:dyDescent="0.2">
      <c r="A67" s="70">
        <v>42068</v>
      </c>
      <c r="B67" s="27">
        <v>3372</v>
      </c>
      <c r="C67" s="27" t="s">
        <v>176</v>
      </c>
      <c r="D67" s="27" t="s">
        <v>161</v>
      </c>
      <c r="E67" s="2" t="s">
        <v>256</v>
      </c>
      <c r="F67" s="44"/>
      <c r="G67" s="31"/>
      <c r="H67" s="50"/>
      <c r="I67" s="44"/>
      <c r="J67" s="31"/>
      <c r="K67" s="50"/>
      <c r="L67" s="44"/>
      <c r="M67" s="31"/>
      <c r="N67" s="50"/>
      <c r="O67" s="44"/>
      <c r="P67" s="31"/>
      <c r="Q67" s="50"/>
      <c r="R67" s="31"/>
      <c r="S67" s="31"/>
      <c r="T67" s="50"/>
      <c r="U67" s="31"/>
      <c r="V67" s="31">
        <v>1</v>
      </c>
      <c r="W67" s="50"/>
      <c r="X67" s="44"/>
      <c r="Y67" s="31"/>
      <c r="Z67" s="50"/>
    </row>
    <row r="68" spans="1:26" x14ac:dyDescent="0.2">
      <c r="A68" s="74">
        <v>42068</v>
      </c>
      <c r="B68" s="54">
        <v>3372</v>
      </c>
      <c r="C68" s="54" t="s">
        <v>176</v>
      </c>
      <c r="D68" s="54" t="s">
        <v>164</v>
      </c>
      <c r="E68" s="53" t="s">
        <v>255</v>
      </c>
      <c r="F68" s="41">
        <v>1</v>
      </c>
      <c r="G68" s="54"/>
      <c r="H68" s="53"/>
      <c r="I68" s="41"/>
      <c r="J68" s="54"/>
      <c r="K68" s="53"/>
      <c r="L68" s="41">
        <v>1</v>
      </c>
      <c r="M68" s="54"/>
      <c r="N68" s="53"/>
      <c r="O68" s="41"/>
      <c r="P68" s="54"/>
      <c r="Q68" s="53"/>
      <c r="R68" s="54">
        <v>1</v>
      </c>
      <c r="S68" s="54"/>
      <c r="T68" s="53"/>
      <c r="U68" s="54"/>
      <c r="V68" s="54"/>
      <c r="W68" s="53"/>
      <c r="X68" s="41"/>
      <c r="Y68" s="54"/>
      <c r="Z68" s="53"/>
    </row>
    <row r="69" spans="1:26" x14ac:dyDescent="0.2">
      <c r="A69" s="70">
        <v>42170</v>
      </c>
      <c r="B69" s="27">
        <v>3395</v>
      </c>
      <c r="C69" s="27" t="s">
        <v>205</v>
      </c>
      <c r="D69" s="27" t="s">
        <v>10</v>
      </c>
      <c r="E69" s="2" t="s">
        <v>257</v>
      </c>
      <c r="F69" s="44"/>
      <c r="G69" s="31"/>
      <c r="H69" s="50"/>
      <c r="I69" s="44"/>
      <c r="J69" s="31"/>
      <c r="K69" s="50"/>
      <c r="L69" s="44"/>
      <c r="M69" s="31"/>
      <c r="N69" s="50"/>
      <c r="O69" s="44"/>
      <c r="P69" s="31"/>
      <c r="Q69" s="50"/>
      <c r="R69" s="31"/>
      <c r="S69" s="31"/>
      <c r="T69" s="50"/>
      <c r="U69" s="31"/>
      <c r="V69" s="31"/>
      <c r="W69" s="50"/>
      <c r="X69" s="44"/>
      <c r="Y69" s="31">
        <v>1</v>
      </c>
      <c r="Z69" s="50"/>
    </row>
    <row r="70" spans="1:26" x14ac:dyDescent="0.2">
      <c r="A70" s="70">
        <v>42265</v>
      </c>
      <c r="B70" s="27">
        <v>3409</v>
      </c>
      <c r="C70" s="27" t="s">
        <v>205</v>
      </c>
      <c r="D70" s="27" t="s">
        <v>162</v>
      </c>
      <c r="E70" s="2" t="s">
        <v>259</v>
      </c>
      <c r="F70" s="44"/>
      <c r="G70" s="31"/>
      <c r="H70" s="50"/>
      <c r="I70" s="44"/>
      <c r="J70" s="31"/>
      <c r="K70" s="50"/>
      <c r="L70" s="44"/>
      <c r="M70" s="31"/>
      <c r="N70" s="50"/>
      <c r="O70" s="44"/>
      <c r="P70" s="31"/>
      <c r="Q70" s="50"/>
      <c r="R70" s="31"/>
      <c r="S70" s="31">
        <v>1</v>
      </c>
      <c r="T70" s="50"/>
      <c r="U70" s="31"/>
      <c r="V70" s="31"/>
      <c r="W70" s="50"/>
      <c r="X70" s="44"/>
      <c r="Y70" s="31"/>
      <c r="Z70" s="50"/>
    </row>
    <row r="71" spans="1:26" x14ac:dyDescent="0.2">
      <c r="A71" s="70">
        <v>42265</v>
      </c>
      <c r="B71" s="27">
        <v>3409</v>
      </c>
      <c r="C71" s="27" t="s">
        <v>205</v>
      </c>
      <c r="D71" s="27" t="s">
        <v>159</v>
      </c>
      <c r="E71" s="2" t="s">
        <v>260</v>
      </c>
      <c r="F71" s="44"/>
      <c r="G71" s="31"/>
      <c r="H71" s="50"/>
      <c r="I71" s="44"/>
      <c r="J71" s="31"/>
      <c r="K71" s="50"/>
      <c r="L71" s="44"/>
      <c r="M71" s="31"/>
      <c r="N71" s="50"/>
      <c r="O71" s="44"/>
      <c r="P71" s="31"/>
      <c r="Q71" s="50"/>
      <c r="R71" s="31">
        <v>1</v>
      </c>
      <c r="S71" s="31"/>
      <c r="T71" s="50"/>
      <c r="U71" s="31"/>
      <c r="V71" s="31"/>
      <c r="W71" s="50"/>
      <c r="X71" s="44"/>
      <c r="Y71" s="31"/>
      <c r="Z71" s="50"/>
    </row>
    <row r="72" spans="1:26" x14ac:dyDescent="0.2">
      <c r="A72" s="70">
        <v>42265</v>
      </c>
      <c r="B72" s="27">
        <v>3409</v>
      </c>
      <c r="C72" s="27" t="s">
        <v>205</v>
      </c>
      <c r="D72" s="27" t="s">
        <v>164</v>
      </c>
      <c r="E72" s="2" t="s">
        <v>258</v>
      </c>
      <c r="F72" s="44">
        <v>1</v>
      </c>
      <c r="G72" s="31"/>
      <c r="H72" s="50"/>
      <c r="I72" s="44"/>
      <c r="J72" s="31"/>
      <c r="K72" s="50"/>
      <c r="L72" s="44"/>
      <c r="M72" s="31"/>
      <c r="N72" s="50"/>
      <c r="O72" s="44"/>
      <c r="P72" s="31"/>
      <c r="Q72" s="50"/>
      <c r="R72" s="31"/>
      <c r="S72" s="31"/>
      <c r="T72" s="50"/>
      <c r="U72" s="31"/>
      <c r="V72" s="31"/>
      <c r="W72" s="50"/>
      <c r="X72" s="44"/>
      <c r="Y72" s="31"/>
      <c r="Z72" s="50"/>
    </row>
    <row r="73" spans="1:26" x14ac:dyDescent="0.2">
      <c r="A73" s="70">
        <v>42278</v>
      </c>
      <c r="B73" s="27">
        <v>3410</v>
      </c>
      <c r="C73" s="27" t="s">
        <v>171</v>
      </c>
      <c r="D73" s="27" t="s">
        <v>168</v>
      </c>
      <c r="E73" s="2" t="s">
        <v>262</v>
      </c>
      <c r="F73" s="44"/>
      <c r="G73" s="31"/>
      <c r="H73" s="50"/>
      <c r="I73" s="44"/>
      <c r="J73" s="31"/>
      <c r="K73" s="50"/>
      <c r="L73" s="44"/>
      <c r="M73" s="31">
        <v>1</v>
      </c>
      <c r="N73" s="50"/>
      <c r="O73" s="44"/>
      <c r="P73" s="31"/>
      <c r="Q73" s="50"/>
      <c r="R73" s="31"/>
      <c r="S73" s="31"/>
      <c r="T73" s="50"/>
      <c r="U73" s="31"/>
      <c r="V73" s="31"/>
      <c r="W73" s="50"/>
      <c r="X73" s="44"/>
      <c r="Y73" s="31"/>
      <c r="Z73" s="50"/>
    </row>
    <row r="74" spans="1:26" x14ac:dyDescent="0.2">
      <c r="A74" s="70">
        <v>42278</v>
      </c>
      <c r="B74" s="27">
        <v>3410</v>
      </c>
      <c r="C74" s="27" t="s">
        <v>171</v>
      </c>
      <c r="D74" s="27" t="s">
        <v>164</v>
      </c>
      <c r="E74" s="2" t="s">
        <v>261</v>
      </c>
      <c r="F74" s="44"/>
      <c r="G74" s="31"/>
      <c r="H74" s="50"/>
      <c r="I74" s="44"/>
      <c r="J74" s="31">
        <v>1</v>
      </c>
      <c r="K74" s="50"/>
      <c r="L74" s="44"/>
      <c r="M74" s="31"/>
      <c r="N74" s="50"/>
      <c r="O74" s="44"/>
      <c r="P74" s="31"/>
      <c r="Q74" s="50"/>
      <c r="R74" s="31"/>
      <c r="S74" s="31"/>
      <c r="T74" s="50"/>
      <c r="U74" s="31"/>
      <c r="V74" s="31"/>
      <c r="W74" s="50"/>
      <c r="X74" s="44"/>
      <c r="Y74" s="31"/>
      <c r="Z74" s="50"/>
    </row>
    <row r="75" spans="1:26" x14ac:dyDescent="0.2">
      <c r="A75" s="70">
        <v>42661</v>
      </c>
      <c r="B75" s="27">
        <v>3494</v>
      </c>
      <c r="C75" s="27" t="s">
        <v>170</v>
      </c>
      <c r="D75" s="27" t="s">
        <v>11</v>
      </c>
      <c r="E75" s="2" t="s">
        <v>263</v>
      </c>
      <c r="F75" s="44"/>
      <c r="G75" s="31"/>
      <c r="H75" s="50"/>
      <c r="I75" s="44"/>
      <c r="J75" s="31"/>
      <c r="K75" s="50"/>
      <c r="L75" s="44"/>
      <c r="M75" s="31"/>
      <c r="N75" s="50"/>
      <c r="O75" s="44"/>
      <c r="P75" s="31"/>
      <c r="Q75" s="50"/>
      <c r="R75" s="31"/>
      <c r="S75" s="31"/>
      <c r="T75" s="50"/>
      <c r="U75" s="31"/>
      <c r="V75" s="31"/>
      <c r="W75" s="50"/>
      <c r="X75" s="44">
        <v>1</v>
      </c>
      <c r="Y75" s="31"/>
      <c r="Z75" s="50"/>
    </row>
    <row r="76" spans="1:26" x14ac:dyDescent="0.2">
      <c r="A76" s="75">
        <v>42702</v>
      </c>
      <c r="B76" s="55">
        <v>3503</v>
      </c>
      <c r="C76" s="55" t="s">
        <v>171</v>
      </c>
      <c r="D76" s="55" t="s">
        <v>165</v>
      </c>
      <c r="E76" s="60" t="s">
        <v>151</v>
      </c>
      <c r="F76" s="40"/>
      <c r="G76" s="55"/>
      <c r="H76" s="56"/>
      <c r="I76" s="40"/>
      <c r="J76" s="55"/>
      <c r="K76" s="56"/>
      <c r="L76" s="40"/>
      <c r="M76" s="55">
        <v>1</v>
      </c>
      <c r="N76" s="56"/>
      <c r="O76" s="40"/>
      <c r="P76" s="55">
        <v>1</v>
      </c>
      <c r="Q76" s="56"/>
      <c r="R76" s="55"/>
      <c r="S76" s="55"/>
      <c r="T76" s="56"/>
      <c r="U76" s="55"/>
      <c r="V76" s="55"/>
      <c r="W76" s="56"/>
      <c r="X76" s="40"/>
      <c r="Y76" s="55"/>
      <c r="Z76" s="56"/>
    </row>
    <row r="77" spans="1:26" x14ac:dyDescent="0.2">
      <c r="A77" s="74">
        <v>42850</v>
      </c>
      <c r="B77" s="54">
        <v>3531</v>
      </c>
      <c r="C77" s="54" t="s">
        <v>170</v>
      </c>
      <c r="D77" s="54" t="s">
        <v>159</v>
      </c>
      <c r="E77" s="53" t="s">
        <v>264</v>
      </c>
      <c r="F77" s="41">
        <v>1</v>
      </c>
      <c r="G77" s="54"/>
      <c r="H77" s="53"/>
      <c r="I77" s="41"/>
      <c r="J77" s="54"/>
      <c r="K77" s="53"/>
      <c r="L77" s="41">
        <v>1</v>
      </c>
      <c r="M77" s="54"/>
      <c r="N77" s="53"/>
      <c r="O77" s="41"/>
      <c r="P77" s="54"/>
      <c r="Q77" s="53"/>
      <c r="R77" s="54"/>
      <c r="S77" s="54"/>
      <c r="T77" s="53"/>
      <c r="U77" s="54"/>
      <c r="V77" s="54"/>
      <c r="W77" s="53"/>
      <c r="X77" s="41">
        <v>1</v>
      </c>
      <c r="Y77" s="54"/>
      <c r="Z77" s="53"/>
    </row>
    <row r="78" spans="1:26" x14ac:dyDescent="0.2">
      <c r="A78" s="75">
        <v>42850</v>
      </c>
      <c r="B78" s="55">
        <v>3531</v>
      </c>
      <c r="C78" s="55" t="s">
        <v>170</v>
      </c>
      <c r="D78" s="55" t="s">
        <v>167</v>
      </c>
      <c r="E78" s="56" t="s">
        <v>265</v>
      </c>
      <c r="F78" s="40">
        <v>1</v>
      </c>
      <c r="G78" s="55"/>
      <c r="H78" s="56"/>
      <c r="I78" s="40"/>
      <c r="J78" s="55"/>
      <c r="K78" s="56"/>
      <c r="L78" s="40"/>
      <c r="M78" s="55"/>
      <c r="N78" s="56"/>
      <c r="O78" s="40"/>
      <c r="P78" s="55"/>
      <c r="Q78" s="56"/>
      <c r="R78" s="55">
        <v>1</v>
      </c>
      <c r="S78" s="55"/>
      <c r="T78" s="56"/>
      <c r="U78" s="55"/>
      <c r="V78" s="55"/>
      <c r="W78" s="56"/>
      <c r="X78" s="40"/>
      <c r="Y78" s="55"/>
      <c r="Z78" s="56"/>
    </row>
    <row r="79" spans="1:26" x14ac:dyDescent="0.2">
      <c r="A79" s="70">
        <v>42906</v>
      </c>
      <c r="B79" s="27">
        <v>3552</v>
      </c>
      <c r="C79" s="27" t="s">
        <v>170</v>
      </c>
      <c r="D79" s="27" t="s">
        <v>167</v>
      </c>
      <c r="E79" s="2" t="s">
        <v>266</v>
      </c>
      <c r="F79" s="44"/>
      <c r="G79" s="31"/>
      <c r="H79" s="50"/>
      <c r="I79" s="44"/>
      <c r="J79" s="31"/>
      <c r="K79" s="50"/>
      <c r="L79" s="44"/>
      <c r="M79" s="31"/>
      <c r="N79" s="50"/>
      <c r="O79" s="44"/>
      <c r="P79" s="31">
        <v>1</v>
      </c>
      <c r="Q79" s="50"/>
      <c r="R79" s="31"/>
      <c r="S79" s="31"/>
      <c r="T79" s="50"/>
      <c r="U79" s="31"/>
      <c r="V79" s="31"/>
      <c r="W79" s="50"/>
      <c r="X79" s="44"/>
      <c r="Y79" s="31"/>
      <c r="Z79" s="50"/>
    </row>
    <row r="80" spans="1:26" x14ac:dyDescent="0.2">
      <c r="A80" s="70">
        <v>43017</v>
      </c>
      <c r="B80" s="27">
        <v>3562</v>
      </c>
      <c r="C80" s="27" t="s">
        <v>172</v>
      </c>
      <c r="D80" s="27" t="s">
        <v>168</v>
      </c>
      <c r="E80" s="2" t="s">
        <v>267</v>
      </c>
      <c r="F80" s="44"/>
      <c r="G80" s="31"/>
      <c r="H80" s="50"/>
      <c r="I80" s="44"/>
      <c r="J80" s="31"/>
      <c r="K80" s="50"/>
      <c r="L80" s="44"/>
      <c r="M80" s="31"/>
      <c r="N80" s="50"/>
      <c r="O80" s="44"/>
      <c r="P80" s="31"/>
      <c r="Q80" s="50"/>
      <c r="R80" s="31"/>
      <c r="S80" s="31"/>
      <c r="T80" s="50"/>
      <c r="U80" s="31"/>
      <c r="V80" s="31"/>
      <c r="W80" s="50"/>
      <c r="X80" s="44">
        <v>1</v>
      </c>
      <c r="Y80" s="31"/>
      <c r="Z80" s="50"/>
    </row>
    <row r="81" spans="1:26" x14ac:dyDescent="0.2">
      <c r="A81" s="70">
        <v>43020</v>
      </c>
      <c r="B81" s="27">
        <v>3564</v>
      </c>
      <c r="C81" s="27" t="s">
        <v>179</v>
      </c>
      <c r="D81" s="27" t="s">
        <v>167</v>
      </c>
      <c r="E81" s="2" t="s">
        <v>268</v>
      </c>
      <c r="F81" s="44"/>
      <c r="G81" s="31"/>
      <c r="H81" s="50"/>
      <c r="I81" s="44"/>
      <c r="J81" s="31"/>
      <c r="K81" s="50"/>
      <c r="L81" s="44"/>
      <c r="M81" s="31"/>
      <c r="N81" s="50"/>
      <c r="O81" s="44"/>
      <c r="P81" s="31"/>
      <c r="Q81" s="50"/>
      <c r="R81" s="31"/>
      <c r="S81" s="31"/>
      <c r="T81" s="50">
        <v>1</v>
      </c>
      <c r="U81" s="31"/>
      <c r="V81" s="31"/>
      <c r="W81" s="50"/>
      <c r="X81" s="44"/>
      <c r="Y81" s="31"/>
      <c r="Z81" s="50"/>
    </row>
    <row r="82" spans="1:26" x14ac:dyDescent="0.2">
      <c r="A82" s="70">
        <v>43202</v>
      </c>
      <c r="B82" s="27">
        <v>3611</v>
      </c>
      <c r="C82" s="27" t="s">
        <v>170</v>
      </c>
      <c r="D82" s="27" t="s">
        <v>168</v>
      </c>
      <c r="E82" s="2" t="s">
        <v>269</v>
      </c>
      <c r="F82" s="44"/>
      <c r="G82" s="31"/>
      <c r="H82" s="50"/>
      <c r="I82" s="44"/>
      <c r="J82" s="31"/>
      <c r="K82" s="50"/>
      <c r="L82" s="44"/>
      <c r="M82" s="31"/>
      <c r="N82" s="50"/>
      <c r="O82" s="44"/>
      <c r="P82" s="31">
        <v>1</v>
      </c>
      <c r="Q82" s="50"/>
      <c r="R82" s="31"/>
      <c r="S82" s="31"/>
      <c r="T82" s="50"/>
      <c r="U82" s="31"/>
      <c r="V82" s="31"/>
      <c r="W82" s="50"/>
      <c r="X82" s="44"/>
      <c r="Y82" s="31"/>
      <c r="Z82" s="50"/>
    </row>
    <row r="83" spans="1:26" x14ac:dyDescent="0.2">
      <c r="A83" s="70">
        <v>43234</v>
      </c>
      <c r="B83" s="27">
        <v>3615</v>
      </c>
      <c r="C83" s="27" t="s">
        <v>170</v>
      </c>
      <c r="D83" s="27" t="s">
        <v>164</v>
      </c>
      <c r="E83" s="2" t="s">
        <v>270</v>
      </c>
      <c r="F83" s="44"/>
      <c r="G83" s="31"/>
      <c r="H83" s="50"/>
      <c r="I83" s="44"/>
      <c r="J83" s="31"/>
      <c r="K83" s="50"/>
      <c r="L83" s="44"/>
      <c r="M83" s="31"/>
      <c r="N83" s="50"/>
      <c r="O83" s="44"/>
      <c r="P83" s="31"/>
      <c r="Q83" s="50"/>
      <c r="R83" s="31">
        <v>1</v>
      </c>
      <c r="S83" s="31"/>
      <c r="T83" s="50"/>
      <c r="U83" s="31"/>
      <c r="V83" s="31"/>
      <c r="W83" s="50"/>
      <c r="X83" s="44"/>
      <c r="Y83" s="31"/>
      <c r="Z83" s="50"/>
    </row>
    <row r="84" spans="1:26" x14ac:dyDescent="0.2">
      <c r="A84" s="70">
        <v>43242</v>
      </c>
      <c r="B84" s="27">
        <v>3617</v>
      </c>
      <c r="C84" s="27" t="s">
        <v>178</v>
      </c>
      <c r="D84" s="27" t="s">
        <v>164</v>
      </c>
      <c r="E84" s="2" t="s">
        <v>272</v>
      </c>
      <c r="F84" s="44"/>
      <c r="G84" s="31"/>
      <c r="H84" s="50"/>
      <c r="I84" s="44"/>
      <c r="J84" s="31"/>
      <c r="K84" s="50"/>
      <c r="L84" s="44"/>
      <c r="M84" s="31"/>
      <c r="N84" s="50"/>
      <c r="O84" s="44"/>
      <c r="P84" s="31"/>
      <c r="Q84" s="50"/>
      <c r="R84" s="31"/>
      <c r="S84" s="31"/>
      <c r="T84" s="50"/>
      <c r="U84" s="31"/>
      <c r="V84" s="31">
        <v>1</v>
      </c>
      <c r="W84" s="50"/>
      <c r="X84" s="44"/>
      <c r="Y84" s="31"/>
      <c r="Z84" s="50"/>
    </row>
    <row r="85" spans="1:26" x14ac:dyDescent="0.2">
      <c r="A85" s="70">
        <v>43242</v>
      </c>
      <c r="B85" s="27">
        <v>3617</v>
      </c>
      <c r="C85" s="27" t="s">
        <v>178</v>
      </c>
      <c r="D85" s="27" t="s">
        <v>164</v>
      </c>
      <c r="E85" s="2" t="s">
        <v>271</v>
      </c>
      <c r="F85" s="44">
        <v>1</v>
      </c>
      <c r="G85" s="31"/>
      <c r="H85" s="50"/>
      <c r="I85" s="44"/>
      <c r="J85" s="31"/>
      <c r="K85" s="50"/>
      <c r="L85" s="44"/>
      <c r="M85" s="31"/>
      <c r="N85" s="50"/>
      <c r="O85" s="44"/>
      <c r="P85" s="31"/>
      <c r="Q85" s="50"/>
      <c r="R85" s="31"/>
      <c r="S85" s="31"/>
      <c r="T85" s="50"/>
      <c r="U85" s="31"/>
      <c r="V85" s="31"/>
      <c r="W85" s="50"/>
      <c r="X85" s="44"/>
      <c r="Y85" s="31"/>
      <c r="Z85" s="50"/>
    </row>
    <row r="86" spans="1:26" x14ac:dyDescent="0.2">
      <c r="A86" s="70">
        <v>43273</v>
      </c>
      <c r="B86" s="27">
        <v>3626</v>
      </c>
      <c r="C86" s="27" t="s">
        <v>173</v>
      </c>
      <c r="D86" s="27" t="s">
        <v>165</v>
      </c>
      <c r="E86" s="52" t="s">
        <v>151</v>
      </c>
      <c r="F86" s="44"/>
      <c r="G86" s="31"/>
      <c r="H86" s="50"/>
      <c r="I86" s="44"/>
      <c r="J86" s="31"/>
      <c r="K86" s="50"/>
      <c r="L86" s="44"/>
      <c r="M86" s="31"/>
      <c r="N86" s="50"/>
      <c r="O86" s="44">
        <v>1</v>
      </c>
      <c r="P86" s="31"/>
      <c r="Q86" s="50"/>
      <c r="R86" s="31"/>
      <c r="S86" s="31"/>
      <c r="T86" s="50"/>
      <c r="U86" s="31"/>
      <c r="V86" s="31"/>
      <c r="W86" s="50"/>
      <c r="X86" s="44"/>
      <c r="Y86" s="31"/>
      <c r="Z86" s="50"/>
    </row>
    <row r="87" spans="1:26" x14ac:dyDescent="0.2">
      <c r="A87" s="75">
        <v>43277</v>
      </c>
      <c r="B87" s="55">
        <v>3628</v>
      </c>
      <c r="C87" s="55" t="s">
        <v>170</v>
      </c>
      <c r="D87" s="55" t="s">
        <v>168</v>
      </c>
      <c r="E87" s="56" t="s">
        <v>273</v>
      </c>
      <c r="F87" s="40">
        <v>1</v>
      </c>
      <c r="G87" s="55"/>
      <c r="H87" s="56"/>
      <c r="I87" s="40"/>
      <c r="J87" s="55"/>
      <c r="K87" s="56"/>
      <c r="L87" s="40"/>
      <c r="M87" s="55"/>
      <c r="N87" s="56"/>
      <c r="O87" s="40"/>
      <c r="P87" s="55"/>
      <c r="Q87" s="56"/>
      <c r="R87" s="55">
        <v>1</v>
      </c>
      <c r="S87" s="55"/>
      <c r="T87" s="56"/>
      <c r="U87" s="55"/>
      <c r="V87" s="55"/>
      <c r="W87" s="56"/>
      <c r="X87" s="40"/>
      <c r="Y87" s="55"/>
      <c r="Z87" s="56"/>
    </row>
    <row r="88" spans="1:26" x14ac:dyDescent="0.2">
      <c r="A88" s="70">
        <v>43413</v>
      </c>
      <c r="B88" s="27">
        <v>3647</v>
      </c>
      <c r="C88" s="27" t="s">
        <v>166</v>
      </c>
      <c r="D88" s="27" t="s">
        <v>164</v>
      </c>
      <c r="E88" s="2" t="s">
        <v>274</v>
      </c>
      <c r="F88" s="44"/>
      <c r="G88" s="31"/>
      <c r="H88" s="50"/>
      <c r="I88" s="44"/>
      <c r="J88" s="31"/>
      <c r="K88" s="50"/>
      <c r="L88" s="44"/>
      <c r="M88" s="31"/>
      <c r="N88" s="50"/>
      <c r="O88" s="44">
        <v>1</v>
      </c>
      <c r="P88" s="31"/>
      <c r="Q88" s="50"/>
      <c r="R88" s="31"/>
      <c r="S88" s="31"/>
      <c r="T88" s="50"/>
      <c r="U88" s="31"/>
      <c r="V88" s="31"/>
      <c r="W88" s="50"/>
      <c r="X88" s="44"/>
      <c r="Y88" s="31"/>
      <c r="Z88" s="50"/>
    </row>
    <row r="89" spans="1:26" x14ac:dyDescent="0.2">
      <c r="A89" s="70">
        <v>43529</v>
      </c>
      <c r="B89" s="27">
        <v>3676</v>
      </c>
      <c r="C89" s="27" t="s">
        <v>205</v>
      </c>
      <c r="D89" s="27" t="s">
        <v>275</v>
      </c>
      <c r="E89" s="2" t="s">
        <v>276</v>
      </c>
      <c r="F89" s="44"/>
      <c r="G89" s="31"/>
      <c r="H89" s="50"/>
      <c r="I89" s="44"/>
      <c r="J89" s="31"/>
      <c r="K89" s="50"/>
      <c r="L89" s="44"/>
      <c r="M89" s="31"/>
      <c r="N89" s="50"/>
      <c r="O89" s="44"/>
      <c r="P89" s="31">
        <v>1</v>
      </c>
      <c r="Q89" s="50"/>
      <c r="R89" s="31"/>
      <c r="S89" s="31"/>
      <c r="T89" s="50"/>
      <c r="U89" s="31"/>
      <c r="V89" s="31"/>
      <c r="W89" s="50"/>
      <c r="X89" s="44"/>
      <c r="Y89" s="31"/>
      <c r="Z89" s="50"/>
    </row>
    <row r="90" spans="1:26" x14ac:dyDescent="0.2">
      <c r="A90" s="70">
        <v>43564</v>
      </c>
      <c r="B90" s="27">
        <v>3685</v>
      </c>
      <c r="C90" s="27" t="s">
        <v>170</v>
      </c>
      <c r="D90" s="27" t="s">
        <v>10</v>
      </c>
      <c r="E90" s="2" t="s">
        <v>277</v>
      </c>
      <c r="F90" s="44"/>
      <c r="G90" s="31"/>
      <c r="H90" s="50"/>
      <c r="I90" s="44"/>
      <c r="J90" s="31"/>
      <c r="K90" s="50"/>
      <c r="L90" s="44">
        <v>1</v>
      </c>
      <c r="M90" s="31"/>
      <c r="N90" s="50"/>
      <c r="O90" s="44"/>
      <c r="P90" s="31"/>
      <c r="Q90" s="50"/>
      <c r="R90" s="31"/>
      <c r="S90" s="31"/>
      <c r="T90" s="50"/>
      <c r="U90" s="31"/>
      <c r="V90" s="31"/>
      <c r="W90" s="50"/>
      <c r="X90" s="44"/>
      <c r="Y90" s="31"/>
      <c r="Z90" s="50"/>
    </row>
    <row r="91" spans="1:26" x14ac:dyDescent="0.2">
      <c r="A91" s="70">
        <v>43564</v>
      </c>
      <c r="B91" s="27">
        <v>3685</v>
      </c>
      <c r="C91" s="27" t="s">
        <v>170</v>
      </c>
      <c r="D91" s="27" t="s">
        <v>168</v>
      </c>
      <c r="E91" s="2" t="s">
        <v>278</v>
      </c>
      <c r="F91" s="44"/>
      <c r="G91" s="31"/>
      <c r="H91" s="50"/>
      <c r="I91" s="44"/>
      <c r="J91" s="31"/>
      <c r="K91" s="50"/>
      <c r="L91" s="44">
        <v>1</v>
      </c>
      <c r="M91" s="31"/>
      <c r="N91" s="50"/>
      <c r="O91" s="44"/>
      <c r="P91" s="31"/>
      <c r="Q91" s="50"/>
      <c r="R91" s="31"/>
      <c r="S91" s="31"/>
      <c r="T91" s="50"/>
      <c r="U91" s="31"/>
      <c r="V91" s="31"/>
      <c r="W91" s="50"/>
      <c r="X91" s="44"/>
      <c r="Y91" s="31"/>
      <c r="Z91" s="50"/>
    </row>
    <row r="92" spans="1:26" ht="16" thickBot="1" x14ac:dyDescent="0.25">
      <c r="A92" s="76">
        <v>43599</v>
      </c>
      <c r="B92" s="8">
        <v>3689</v>
      </c>
      <c r="C92" s="8" t="s">
        <v>172</v>
      </c>
      <c r="D92" s="8" t="s">
        <v>159</v>
      </c>
      <c r="E92" s="9" t="s">
        <v>279</v>
      </c>
      <c r="F92" s="77"/>
      <c r="G92" s="78"/>
      <c r="H92" s="79"/>
      <c r="I92" s="77"/>
      <c r="J92" s="78"/>
      <c r="K92" s="79"/>
      <c r="L92" s="77"/>
      <c r="M92" s="78"/>
      <c r="N92" s="79"/>
      <c r="O92" s="77"/>
      <c r="P92" s="78"/>
      <c r="Q92" s="79"/>
      <c r="R92" s="78">
        <v>1</v>
      </c>
      <c r="S92" s="78"/>
      <c r="T92" s="79"/>
      <c r="U92" s="78"/>
      <c r="V92" s="78"/>
      <c r="W92" s="79"/>
      <c r="X92" s="77"/>
      <c r="Y92" s="78"/>
      <c r="Z92" s="79"/>
    </row>
    <row r="93" spans="1:26" x14ac:dyDescent="0.2">
      <c r="A93" s="33"/>
      <c r="B93" s="33"/>
      <c r="C93" s="33"/>
      <c r="D93" s="33"/>
      <c r="E93" s="34" t="s">
        <v>13</v>
      </c>
      <c r="F93" s="33">
        <f t="shared" ref="F93:Z93" si="1">SUM(F65:F92)</f>
        <v>6</v>
      </c>
      <c r="G93" s="33">
        <f t="shared" si="1"/>
        <v>0</v>
      </c>
      <c r="H93" s="36">
        <f t="shared" si="1"/>
        <v>0</v>
      </c>
      <c r="I93" s="33">
        <f t="shared" si="1"/>
        <v>0</v>
      </c>
      <c r="J93" s="33">
        <f t="shared" si="1"/>
        <v>1</v>
      </c>
      <c r="K93" s="33">
        <f t="shared" si="1"/>
        <v>0</v>
      </c>
      <c r="L93" s="33">
        <f t="shared" si="1"/>
        <v>4</v>
      </c>
      <c r="M93" s="33">
        <f t="shared" si="1"/>
        <v>2</v>
      </c>
      <c r="N93" s="33">
        <f t="shared" si="1"/>
        <v>0</v>
      </c>
      <c r="O93" s="33">
        <f t="shared" si="1"/>
        <v>2</v>
      </c>
      <c r="P93" s="33">
        <f t="shared" si="1"/>
        <v>4</v>
      </c>
      <c r="Q93" s="33">
        <f t="shared" si="1"/>
        <v>0</v>
      </c>
      <c r="R93" s="33">
        <f t="shared" si="1"/>
        <v>6</v>
      </c>
      <c r="S93" s="33">
        <f t="shared" si="1"/>
        <v>1</v>
      </c>
      <c r="T93" s="33">
        <f t="shared" si="1"/>
        <v>1</v>
      </c>
      <c r="U93" s="33">
        <f t="shared" si="1"/>
        <v>0</v>
      </c>
      <c r="V93" s="33">
        <f t="shared" si="1"/>
        <v>4</v>
      </c>
      <c r="W93" s="33">
        <f t="shared" si="1"/>
        <v>0</v>
      </c>
      <c r="X93" s="33">
        <f t="shared" si="1"/>
        <v>3</v>
      </c>
      <c r="Y93" s="33">
        <f t="shared" si="1"/>
        <v>1</v>
      </c>
      <c r="Z93" s="33">
        <f t="shared" si="1"/>
        <v>0</v>
      </c>
    </row>
  </sheetData>
  <sortState xmlns:xlrd2="http://schemas.microsoft.com/office/spreadsheetml/2017/richdata2" ref="A65:Z92">
    <sortCondition ref="A65:A92"/>
  </sortState>
  <mergeCells count="20">
    <mergeCell ref="A1:Z1"/>
    <mergeCell ref="A2:Z2"/>
    <mergeCell ref="U4:W4"/>
    <mergeCell ref="X4:Z4"/>
    <mergeCell ref="F3:Z3"/>
    <mergeCell ref="A60:Z60"/>
    <mergeCell ref="F4:H4"/>
    <mergeCell ref="A61:Z61"/>
    <mergeCell ref="F62:Z62"/>
    <mergeCell ref="R63:T63"/>
    <mergeCell ref="U63:W63"/>
    <mergeCell ref="X63:Z63"/>
    <mergeCell ref="F63:H63"/>
    <mergeCell ref="I63:K63"/>
    <mergeCell ref="L63:N63"/>
    <mergeCell ref="O63:Q63"/>
    <mergeCell ref="I4:K4"/>
    <mergeCell ref="L4:N4"/>
    <mergeCell ref="O4:Q4"/>
    <mergeCell ref="R4:T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1AA5-81C0-4B30-8A52-F54C6ED9EDB5}">
  <sheetPr codeName="Munka2"/>
  <dimension ref="A1:DQ13"/>
  <sheetViews>
    <sheetView zoomScale="99" zoomScaleNormal="99" workbookViewId="0">
      <selection activeCell="C28" sqref="C28"/>
    </sheetView>
  </sheetViews>
  <sheetFormatPr baseColWidth="10" defaultColWidth="8.83203125" defaultRowHeight="15" x14ac:dyDescent="0.2"/>
  <cols>
    <col min="1" max="1" width="22" bestFit="1" customWidth="1"/>
    <col min="23" max="23" width="11.83203125" bestFit="1" customWidth="1"/>
    <col min="24" max="24" width="11.1640625" bestFit="1" customWidth="1"/>
    <col min="25" max="25" width="12.1640625" bestFit="1" customWidth="1"/>
    <col min="26" max="26" width="12" bestFit="1" customWidth="1"/>
    <col min="27" max="28" width="11.5" bestFit="1" customWidth="1"/>
    <col min="29" max="29" width="12.5" bestFit="1" customWidth="1"/>
    <col min="30" max="30" width="12.33203125" bestFit="1" customWidth="1"/>
    <col min="31" max="32" width="11.83203125" bestFit="1" customWidth="1"/>
    <col min="33" max="33" width="11.6640625" bestFit="1" customWidth="1"/>
    <col min="34" max="34" width="11.83203125" bestFit="1" customWidth="1"/>
    <col min="35" max="36" width="12.5" bestFit="1" customWidth="1"/>
    <col min="37" max="38" width="11.83203125" customWidth="1"/>
    <col min="39" max="39" width="12.5" bestFit="1" customWidth="1"/>
    <col min="40" max="40" width="12.33203125" bestFit="1" customWidth="1"/>
    <col min="41" max="44" width="11.83203125" customWidth="1"/>
    <col min="45" max="45" width="12.5" bestFit="1" customWidth="1"/>
    <col min="46" max="50" width="11.83203125" customWidth="1"/>
    <col min="51" max="51" width="12.83203125" bestFit="1" customWidth="1"/>
    <col min="52" max="53" width="12.1640625" bestFit="1" customWidth="1"/>
    <col min="54" max="57" width="12.1640625" customWidth="1"/>
    <col min="58" max="58" width="15.5" bestFit="1" customWidth="1"/>
    <col min="59" max="59" width="16.33203125" bestFit="1" customWidth="1"/>
    <col min="60" max="60" width="16.1640625" bestFit="1" customWidth="1"/>
    <col min="61" max="61" width="15.6640625" bestFit="1" customWidth="1"/>
    <col min="62" max="64" width="15.6640625" customWidth="1"/>
    <col min="65" max="65" width="16.5" bestFit="1" customWidth="1"/>
    <col min="66" max="67" width="15.6640625" customWidth="1"/>
    <col min="68" max="69" width="15.83203125" bestFit="1" customWidth="1"/>
    <col min="70" max="70" width="15.1640625" bestFit="1" customWidth="1"/>
    <col min="71" max="72" width="16.6640625" bestFit="1" customWidth="1"/>
    <col min="73" max="74" width="16" bestFit="1" customWidth="1"/>
    <col min="75" max="75" width="15.5" bestFit="1" customWidth="1"/>
    <col min="76" max="76" width="15.5" customWidth="1"/>
    <col min="77" max="77" width="16.1640625" bestFit="1" customWidth="1"/>
    <col min="78" max="79" width="15.83203125" bestFit="1" customWidth="1"/>
    <col min="80" max="80" width="15.1640625" bestFit="1" customWidth="1"/>
    <col min="81" max="83" width="16.6640625" customWidth="1"/>
    <col min="84" max="84" width="16" bestFit="1" customWidth="1"/>
    <col min="85" max="85" width="16.5" bestFit="1" customWidth="1"/>
    <col min="86" max="86" width="16.5" customWidth="1"/>
    <col min="87" max="88" width="16.1640625" bestFit="1" customWidth="1"/>
    <col min="89" max="89" width="15.6640625" bestFit="1" customWidth="1"/>
    <col min="90" max="90" width="15.6640625" customWidth="1"/>
    <col min="91" max="91" width="16.5" bestFit="1" customWidth="1"/>
    <col min="92" max="92" width="15.83203125" bestFit="1" customWidth="1"/>
    <col min="93" max="94" width="19.83203125" bestFit="1" customWidth="1"/>
    <col min="95" max="95" width="19.1640625" bestFit="1" customWidth="1"/>
    <col min="96" max="96" width="20.6640625" bestFit="1" customWidth="1"/>
    <col min="97" max="97" width="20.1640625" bestFit="1" customWidth="1"/>
    <col min="98" max="98" width="20.1640625" customWidth="1"/>
    <col min="99" max="99" width="20" bestFit="1" customWidth="1"/>
    <col min="100" max="101" width="19.1640625" customWidth="1"/>
    <col min="102" max="103" width="20.1640625" bestFit="1" customWidth="1"/>
    <col min="104" max="104" width="19.6640625" bestFit="1" customWidth="1"/>
    <col min="105" max="105" width="19.6640625" customWidth="1"/>
    <col min="106" max="106" width="20.5" bestFit="1" customWidth="1"/>
    <col min="107" max="107" width="20.5" customWidth="1"/>
    <col min="108" max="108" width="19.83203125" bestFit="1" customWidth="1"/>
    <col min="109" max="113" width="20.5" customWidth="1"/>
    <col min="114" max="114" width="27.5" bestFit="1" customWidth="1"/>
    <col min="115" max="119" width="27.5" customWidth="1"/>
    <col min="120" max="120" width="27.5" bestFit="1" customWidth="1"/>
    <col min="121" max="121" width="27.6640625" bestFit="1" customWidth="1"/>
    <col min="131" max="131" width="11.5" bestFit="1" customWidth="1"/>
  </cols>
  <sheetData>
    <row r="1" spans="1:121" ht="17" thickBo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</row>
    <row r="2" spans="1:121" x14ac:dyDescent="0.2">
      <c r="B2" s="99" t="s">
        <v>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  <c r="W2" s="99" t="s">
        <v>7</v>
      </c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99" t="s">
        <v>9</v>
      </c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1"/>
      <c r="CO2" s="99" t="s">
        <v>47</v>
      </c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1"/>
      <c r="DJ2" s="100" t="s">
        <v>46</v>
      </c>
      <c r="DK2" s="100"/>
      <c r="DL2" s="100"/>
      <c r="DM2" s="100"/>
      <c r="DN2" s="100"/>
      <c r="DO2" s="100"/>
      <c r="DP2" s="101"/>
      <c r="DQ2" s="23" t="s">
        <v>44</v>
      </c>
    </row>
    <row r="3" spans="1:121" x14ac:dyDescent="0.2">
      <c r="B3" s="14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34</v>
      </c>
      <c r="N3" s="6" t="s">
        <v>35</v>
      </c>
      <c r="O3" s="6" t="s">
        <v>36</v>
      </c>
      <c r="P3" s="6" t="s">
        <v>37</v>
      </c>
      <c r="Q3" s="6" t="s">
        <v>38</v>
      </c>
      <c r="R3" s="6" t="s">
        <v>39</v>
      </c>
      <c r="S3" s="6" t="s">
        <v>40</v>
      </c>
      <c r="T3" s="6" t="s">
        <v>41</v>
      </c>
      <c r="U3" s="6" t="s">
        <v>42</v>
      </c>
      <c r="V3" s="15" t="s">
        <v>43</v>
      </c>
      <c r="W3" s="7" t="s">
        <v>48</v>
      </c>
      <c r="X3" s="4" t="s">
        <v>49</v>
      </c>
      <c r="Y3" s="4" t="s">
        <v>50</v>
      </c>
      <c r="Z3" s="4" t="s">
        <v>51</v>
      </c>
      <c r="AA3" s="4" t="s">
        <v>52</v>
      </c>
      <c r="AB3" s="4" t="s">
        <v>62</v>
      </c>
      <c r="AC3" s="4" t="s">
        <v>63</v>
      </c>
      <c r="AD3" s="4" t="s">
        <v>64</v>
      </c>
      <c r="AE3" s="4" t="s">
        <v>65</v>
      </c>
      <c r="AF3" s="4" t="s">
        <v>66</v>
      </c>
      <c r="AG3" s="4" t="s">
        <v>67</v>
      </c>
      <c r="AH3" s="4" t="s">
        <v>69</v>
      </c>
      <c r="AI3" s="4" t="s">
        <v>70</v>
      </c>
      <c r="AJ3" s="4" t="s">
        <v>91</v>
      </c>
      <c r="AK3" s="4" t="s">
        <v>68</v>
      </c>
      <c r="AL3" s="4" t="s">
        <v>71</v>
      </c>
      <c r="AM3" s="4" t="s">
        <v>72</v>
      </c>
      <c r="AN3" s="4" t="s">
        <v>73</v>
      </c>
      <c r="AO3" s="4" t="s">
        <v>74</v>
      </c>
      <c r="AP3" s="4" t="s">
        <v>75</v>
      </c>
      <c r="AQ3" s="4" t="s">
        <v>76</v>
      </c>
      <c r="AR3" s="4" t="s">
        <v>77</v>
      </c>
      <c r="AS3" s="4" t="s">
        <v>78</v>
      </c>
      <c r="AT3" s="4" t="s">
        <v>79</v>
      </c>
      <c r="AU3" s="4" t="s">
        <v>80</v>
      </c>
      <c r="AV3" s="4" t="s">
        <v>81</v>
      </c>
      <c r="AW3" s="4" t="s">
        <v>82</v>
      </c>
      <c r="AX3" s="4" t="s">
        <v>83</v>
      </c>
      <c r="AY3" s="4" t="s">
        <v>84</v>
      </c>
      <c r="AZ3" s="4" t="s">
        <v>85</v>
      </c>
      <c r="BA3" s="4" t="s">
        <v>86</v>
      </c>
      <c r="BB3" s="4" t="s">
        <v>87</v>
      </c>
      <c r="BC3" s="4" t="s">
        <v>88</v>
      </c>
      <c r="BD3" s="4" t="s">
        <v>89</v>
      </c>
      <c r="BE3" s="5" t="s">
        <v>90</v>
      </c>
      <c r="BF3" s="17" t="s">
        <v>53</v>
      </c>
      <c r="BG3" s="4" t="s">
        <v>92</v>
      </c>
      <c r="BH3" s="4" t="s">
        <v>93</v>
      </c>
      <c r="BI3" s="4" t="s">
        <v>94</v>
      </c>
      <c r="BJ3" s="4" t="s">
        <v>131</v>
      </c>
      <c r="BK3" s="4" t="s">
        <v>132</v>
      </c>
      <c r="BL3" s="4" t="s">
        <v>133</v>
      </c>
      <c r="BM3" s="4" t="s">
        <v>134</v>
      </c>
      <c r="BN3" s="4" t="s">
        <v>135</v>
      </c>
      <c r="BO3" s="4" t="s">
        <v>136</v>
      </c>
      <c r="BP3" s="4" t="s">
        <v>95</v>
      </c>
      <c r="BQ3" s="4" t="s">
        <v>96</v>
      </c>
      <c r="BR3" s="4" t="s">
        <v>97</v>
      </c>
      <c r="BS3" s="4" t="s">
        <v>137</v>
      </c>
      <c r="BT3" s="4" t="s">
        <v>145</v>
      </c>
      <c r="BU3" s="4" t="s">
        <v>138</v>
      </c>
      <c r="BV3" s="4" t="s">
        <v>98</v>
      </c>
      <c r="BW3" s="4" t="s">
        <v>99</v>
      </c>
      <c r="BX3" s="4" t="s">
        <v>139</v>
      </c>
      <c r="BY3" s="4" t="s">
        <v>100</v>
      </c>
      <c r="BZ3" s="4" t="s">
        <v>103</v>
      </c>
      <c r="CA3" s="4" t="s">
        <v>104</v>
      </c>
      <c r="CB3" s="4" t="s">
        <v>105</v>
      </c>
      <c r="CC3" s="4" t="s">
        <v>140</v>
      </c>
      <c r="CD3" s="4" t="s">
        <v>141</v>
      </c>
      <c r="CE3" s="4" t="s">
        <v>142</v>
      </c>
      <c r="CF3" s="4" t="s">
        <v>101</v>
      </c>
      <c r="CG3" s="4" t="s">
        <v>102</v>
      </c>
      <c r="CH3" s="4" t="s">
        <v>143</v>
      </c>
      <c r="CI3" s="4" t="s">
        <v>106</v>
      </c>
      <c r="CJ3" s="4" t="s">
        <v>107</v>
      </c>
      <c r="CK3" s="4" t="s">
        <v>108</v>
      </c>
      <c r="CL3" s="4" t="s">
        <v>144</v>
      </c>
      <c r="CM3" s="4" t="s">
        <v>109</v>
      </c>
      <c r="CN3" s="18" t="s">
        <v>110</v>
      </c>
      <c r="CO3" s="17" t="s">
        <v>61</v>
      </c>
      <c r="CP3" s="4" t="s">
        <v>111</v>
      </c>
      <c r="CQ3" s="4" t="s">
        <v>112</v>
      </c>
      <c r="CR3" s="4" t="s">
        <v>126</v>
      </c>
      <c r="CS3" s="4" t="s">
        <v>127</v>
      </c>
      <c r="CT3" s="4" t="s">
        <v>129</v>
      </c>
      <c r="CU3" s="4" t="s">
        <v>121</v>
      </c>
      <c r="CV3" s="4" t="s">
        <v>122</v>
      </c>
      <c r="CW3" s="4" t="s">
        <v>128</v>
      </c>
      <c r="CX3" s="4" t="s">
        <v>123</v>
      </c>
      <c r="CY3" s="4" t="s">
        <v>114</v>
      </c>
      <c r="CZ3" s="4" t="s">
        <v>115</v>
      </c>
      <c r="DA3" s="4" t="s">
        <v>113</v>
      </c>
      <c r="DB3" s="4" t="s">
        <v>124</v>
      </c>
      <c r="DC3" s="4" t="s">
        <v>116</v>
      </c>
      <c r="DD3" s="4" t="s">
        <v>117</v>
      </c>
      <c r="DE3" s="4" t="s">
        <v>118</v>
      </c>
      <c r="DF3" s="4" t="s">
        <v>130</v>
      </c>
      <c r="DG3" s="4" t="s">
        <v>125</v>
      </c>
      <c r="DH3" s="4" t="s">
        <v>119</v>
      </c>
      <c r="DI3" s="18" t="s">
        <v>120</v>
      </c>
      <c r="DJ3" s="7" t="s">
        <v>54</v>
      </c>
      <c r="DK3" s="4" t="s">
        <v>55</v>
      </c>
      <c r="DL3" s="4" t="s">
        <v>56</v>
      </c>
      <c r="DM3" s="4" t="s">
        <v>57</v>
      </c>
      <c r="DN3" s="4" t="s">
        <v>58</v>
      </c>
      <c r="DO3" s="4" t="s">
        <v>59</v>
      </c>
      <c r="DP3" s="18" t="s">
        <v>60</v>
      </c>
      <c r="DQ3" s="15" t="s">
        <v>45</v>
      </c>
    </row>
    <row r="4" spans="1:121" ht="16" thickBot="1" x14ac:dyDescent="0.25">
      <c r="A4" s="1" t="s">
        <v>8</v>
      </c>
      <c r="B4" s="16"/>
      <c r="C4" s="8">
        <v>1</v>
      </c>
      <c r="D4" s="8"/>
      <c r="E4" s="8">
        <v>1</v>
      </c>
      <c r="F4" s="8"/>
      <c r="G4" s="8"/>
      <c r="H4" s="8"/>
      <c r="I4" s="8"/>
      <c r="J4" s="8"/>
      <c r="K4" s="8"/>
      <c r="L4" s="8"/>
      <c r="M4" s="8">
        <v>0</v>
      </c>
      <c r="N4" s="8"/>
      <c r="O4" s="8"/>
      <c r="P4" s="8"/>
      <c r="Q4" s="8"/>
      <c r="R4" s="8"/>
      <c r="S4" s="8"/>
      <c r="T4" s="8"/>
      <c r="U4" s="8"/>
      <c r="V4" s="10">
        <v>4</v>
      </c>
      <c r="W4" s="16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>
        <v>2</v>
      </c>
      <c r="BE4" s="8"/>
      <c r="BF4" s="16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10"/>
      <c r="CO4" s="24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6"/>
      <c r="DJ4" s="9"/>
      <c r="DK4" s="19"/>
      <c r="DL4" s="19"/>
      <c r="DM4" s="19"/>
      <c r="DN4" s="19"/>
      <c r="DO4" s="19"/>
      <c r="DP4" s="20"/>
      <c r="DQ4" s="10"/>
    </row>
    <row r="5" spans="1:121" x14ac:dyDescent="0.2">
      <c r="K5" s="1" t="s">
        <v>12</v>
      </c>
      <c r="L5">
        <f>SUM(B4:V4)</f>
        <v>6</v>
      </c>
      <c r="AM5" s="1" t="s">
        <v>12</v>
      </c>
      <c r="AN5">
        <f>SUM(W4:BE4)</f>
        <v>2</v>
      </c>
      <c r="BV5" s="1" t="s">
        <v>12</v>
      </c>
      <c r="BW5">
        <f>SUM(BF4:CN4)</f>
        <v>0</v>
      </c>
      <c r="CX5" s="1" t="s">
        <v>12</v>
      </c>
      <c r="CY5">
        <f>SUM(CO4:DI4)</f>
        <v>0</v>
      </c>
      <c r="DL5" s="1" t="s">
        <v>12</v>
      </c>
      <c r="DM5">
        <f>SUM(DJ4:DP4)</f>
        <v>0</v>
      </c>
      <c r="DQ5">
        <f>SUM(DQ4)</f>
        <v>0</v>
      </c>
    </row>
    <row r="9" spans="1:121" ht="17" thickBot="1" x14ac:dyDescent="0.25">
      <c r="A9" s="102" t="s">
        <v>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</row>
    <row r="10" spans="1:121" x14ac:dyDescent="0.2">
      <c r="B10" s="99" t="s">
        <v>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1"/>
      <c r="W10" s="99" t="s">
        <v>7</v>
      </c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99" t="s">
        <v>9</v>
      </c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1"/>
      <c r="CO10" s="99" t="s">
        <v>47</v>
      </c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1"/>
      <c r="DJ10" s="100" t="s">
        <v>46</v>
      </c>
      <c r="DK10" s="100"/>
      <c r="DL10" s="100"/>
      <c r="DM10" s="100"/>
      <c r="DN10" s="100"/>
      <c r="DO10" s="100"/>
      <c r="DP10" s="101"/>
      <c r="DQ10" s="23" t="s">
        <v>44</v>
      </c>
    </row>
    <row r="11" spans="1:121" x14ac:dyDescent="0.2">
      <c r="B11" s="14" t="s">
        <v>23</v>
      </c>
      <c r="C11" s="6" t="s">
        <v>24</v>
      </c>
      <c r="D11" s="6" t="s">
        <v>25</v>
      </c>
      <c r="E11" s="6" t="s">
        <v>26</v>
      </c>
      <c r="F11" s="6" t="s">
        <v>27</v>
      </c>
      <c r="G11" s="6" t="s">
        <v>28</v>
      </c>
      <c r="H11" s="6" t="s">
        <v>29</v>
      </c>
      <c r="I11" s="6" t="s">
        <v>30</v>
      </c>
      <c r="J11" s="6" t="s">
        <v>31</v>
      </c>
      <c r="K11" s="6" t="s">
        <v>32</v>
      </c>
      <c r="L11" s="6" t="s">
        <v>33</v>
      </c>
      <c r="M11" s="6" t="s">
        <v>34</v>
      </c>
      <c r="N11" s="6" t="s">
        <v>35</v>
      </c>
      <c r="O11" s="6" t="s">
        <v>36</v>
      </c>
      <c r="P11" s="6" t="s">
        <v>37</v>
      </c>
      <c r="Q11" s="6" t="s">
        <v>38</v>
      </c>
      <c r="R11" s="6" t="s">
        <v>39</v>
      </c>
      <c r="S11" s="6" t="s">
        <v>40</v>
      </c>
      <c r="T11" s="6" t="s">
        <v>41</v>
      </c>
      <c r="U11" s="6" t="s">
        <v>42</v>
      </c>
      <c r="V11" s="15" t="s">
        <v>43</v>
      </c>
      <c r="W11" s="7" t="s">
        <v>48</v>
      </c>
      <c r="X11" s="4" t="s">
        <v>49</v>
      </c>
      <c r="Y11" s="4" t="s">
        <v>50</v>
      </c>
      <c r="Z11" s="4" t="s">
        <v>51</v>
      </c>
      <c r="AA11" s="4" t="s">
        <v>52</v>
      </c>
      <c r="AB11" s="4" t="s">
        <v>62</v>
      </c>
      <c r="AC11" s="4" t="s">
        <v>63</v>
      </c>
      <c r="AD11" s="4" t="s">
        <v>64</v>
      </c>
      <c r="AE11" s="4" t="s">
        <v>65</v>
      </c>
      <c r="AF11" s="4" t="s">
        <v>66</v>
      </c>
      <c r="AG11" s="4" t="s">
        <v>67</v>
      </c>
      <c r="AH11" s="4" t="s">
        <v>69</v>
      </c>
      <c r="AI11" s="4" t="s">
        <v>70</v>
      </c>
      <c r="AJ11" s="4" t="s">
        <v>91</v>
      </c>
      <c r="AK11" s="4" t="s">
        <v>68</v>
      </c>
      <c r="AL11" s="4" t="s">
        <v>71</v>
      </c>
      <c r="AM11" s="4" t="s">
        <v>72</v>
      </c>
      <c r="AN11" s="4" t="s">
        <v>73</v>
      </c>
      <c r="AO11" s="4" t="s">
        <v>74</v>
      </c>
      <c r="AP11" s="4" t="s">
        <v>75</v>
      </c>
      <c r="AQ11" s="4" t="s">
        <v>76</v>
      </c>
      <c r="AR11" s="4" t="s">
        <v>77</v>
      </c>
      <c r="AS11" s="4" t="s">
        <v>78</v>
      </c>
      <c r="AT11" s="4" t="s">
        <v>79</v>
      </c>
      <c r="AU11" s="4" t="s">
        <v>80</v>
      </c>
      <c r="AV11" s="4" t="s">
        <v>81</v>
      </c>
      <c r="AW11" s="4" t="s">
        <v>82</v>
      </c>
      <c r="AX11" s="4" t="s">
        <v>83</v>
      </c>
      <c r="AY11" s="4" t="s">
        <v>84</v>
      </c>
      <c r="AZ11" s="4" t="s">
        <v>85</v>
      </c>
      <c r="BA11" s="4" t="s">
        <v>86</v>
      </c>
      <c r="BB11" s="4" t="s">
        <v>87</v>
      </c>
      <c r="BC11" s="4" t="s">
        <v>88</v>
      </c>
      <c r="BD11" s="4" t="s">
        <v>89</v>
      </c>
      <c r="BE11" s="5" t="s">
        <v>90</v>
      </c>
      <c r="BF11" s="17" t="s">
        <v>53</v>
      </c>
      <c r="BG11" s="4" t="s">
        <v>92</v>
      </c>
      <c r="BH11" s="4" t="s">
        <v>93</v>
      </c>
      <c r="BI11" s="4" t="s">
        <v>94</v>
      </c>
      <c r="BJ11" s="4" t="s">
        <v>131</v>
      </c>
      <c r="BK11" s="4" t="s">
        <v>132</v>
      </c>
      <c r="BL11" s="4" t="s">
        <v>133</v>
      </c>
      <c r="BM11" s="4" t="s">
        <v>134</v>
      </c>
      <c r="BN11" s="4" t="s">
        <v>135</v>
      </c>
      <c r="BO11" s="4" t="s">
        <v>136</v>
      </c>
      <c r="BP11" s="4" t="s">
        <v>95</v>
      </c>
      <c r="BQ11" s="4" t="s">
        <v>96</v>
      </c>
      <c r="BR11" s="4" t="s">
        <v>97</v>
      </c>
      <c r="BS11" s="4" t="s">
        <v>137</v>
      </c>
      <c r="BT11" s="4" t="s">
        <v>145</v>
      </c>
      <c r="BU11" s="4" t="s">
        <v>138</v>
      </c>
      <c r="BV11" s="4" t="s">
        <v>98</v>
      </c>
      <c r="BW11" s="4" t="s">
        <v>99</v>
      </c>
      <c r="BX11" s="4" t="s">
        <v>139</v>
      </c>
      <c r="BY11" s="4" t="s">
        <v>100</v>
      </c>
      <c r="BZ11" s="4" t="s">
        <v>103</v>
      </c>
      <c r="CA11" s="4" t="s">
        <v>104</v>
      </c>
      <c r="CB11" s="4" t="s">
        <v>105</v>
      </c>
      <c r="CC11" s="4" t="s">
        <v>140</v>
      </c>
      <c r="CD11" s="4" t="s">
        <v>141</v>
      </c>
      <c r="CE11" s="4" t="s">
        <v>142</v>
      </c>
      <c r="CF11" s="4" t="s">
        <v>101</v>
      </c>
      <c r="CG11" s="4" t="s">
        <v>102</v>
      </c>
      <c r="CH11" s="4" t="s">
        <v>143</v>
      </c>
      <c r="CI11" s="4" t="s">
        <v>106</v>
      </c>
      <c r="CJ11" s="4" t="s">
        <v>107</v>
      </c>
      <c r="CK11" s="4" t="s">
        <v>108</v>
      </c>
      <c r="CL11" s="4" t="s">
        <v>144</v>
      </c>
      <c r="CM11" s="4" t="s">
        <v>109</v>
      </c>
      <c r="CN11" s="18" t="s">
        <v>110</v>
      </c>
      <c r="CO11" s="17" t="s">
        <v>61</v>
      </c>
      <c r="CP11" s="4" t="s">
        <v>111</v>
      </c>
      <c r="CQ11" s="4" t="s">
        <v>112</v>
      </c>
      <c r="CR11" s="4" t="s">
        <v>126</v>
      </c>
      <c r="CS11" s="4" t="s">
        <v>127</v>
      </c>
      <c r="CT11" s="4" t="s">
        <v>129</v>
      </c>
      <c r="CU11" s="4" t="s">
        <v>121</v>
      </c>
      <c r="CV11" s="4" t="s">
        <v>122</v>
      </c>
      <c r="CW11" s="4" t="s">
        <v>128</v>
      </c>
      <c r="CX11" s="4" t="s">
        <v>123</v>
      </c>
      <c r="CY11" s="4" t="s">
        <v>114</v>
      </c>
      <c r="CZ11" s="4" t="s">
        <v>115</v>
      </c>
      <c r="DA11" s="4" t="s">
        <v>113</v>
      </c>
      <c r="DB11" s="4" t="s">
        <v>124</v>
      </c>
      <c r="DC11" s="4" t="s">
        <v>116</v>
      </c>
      <c r="DD11" s="4" t="s">
        <v>117</v>
      </c>
      <c r="DE11" s="4" t="s">
        <v>118</v>
      </c>
      <c r="DF11" s="4" t="s">
        <v>130</v>
      </c>
      <c r="DG11" s="4" t="s">
        <v>125</v>
      </c>
      <c r="DH11" s="4" t="s">
        <v>119</v>
      </c>
      <c r="DI11" s="18" t="s">
        <v>120</v>
      </c>
      <c r="DJ11" s="7" t="s">
        <v>54</v>
      </c>
      <c r="DK11" s="4" t="s">
        <v>55</v>
      </c>
      <c r="DL11" s="4" t="s">
        <v>56</v>
      </c>
      <c r="DM11" s="4" t="s">
        <v>57</v>
      </c>
      <c r="DN11" s="4" t="s">
        <v>58</v>
      </c>
      <c r="DO11" s="4" t="s">
        <v>59</v>
      </c>
      <c r="DP11" s="18" t="s">
        <v>60</v>
      </c>
      <c r="DQ11" s="15" t="s">
        <v>45</v>
      </c>
    </row>
    <row r="12" spans="1:121" ht="16" thickBot="1" x14ac:dyDescent="0.25">
      <c r="A12" s="1" t="s">
        <v>8</v>
      </c>
      <c r="B12" s="16"/>
      <c r="C12" s="8"/>
      <c r="D12" s="8"/>
      <c r="E12" s="8">
        <v>2</v>
      </c>
      <c r="F12" s="8"/>
      <c r="G12" s="8"/>
      <c r="H12" s="8"/>
      <c r="I12" s="8"/>
      <c r="J12" s="8"/>
      <c r="K12" s="8"/>
      <c r="L12" s="8"/>
      <c r="M12" s="8">
        <v>1</v>
      </c>
      <c r="N12" s="8"/>
      <c r="O12" s="8"/>
      <c r="P12" s="8"/>
      <c r="Q12" s="8"/>
      <c r="R12" s="8"/>
      <c r="S12" s="8"/>
      <c r="T12" s="8"/>
      <c r="U12" s="8"/>
      <c r="V12" s="10"/>
      <c r="W12" s="16"/>
      <c r="X12" s="8"/>
      <c r="Y12" s="8"/>
      <c r="Z12" s="8"/>
      <c r="AA12" s="8"/>
      <c r="AB12" s="8"/>
      <c r="AC12" s="8">
        <v>1</v>
      </c>
      <c r="AD12" s="8"/>
      <c r="AE12" s="8">
        <v>1</v>
      </c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16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10"/>
      <c r="CO12" s="24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6"/>
      <c r="DJ12" s="9"/>
      <c r="DK12" s="19"/>
      <c r="DL12" s="19"/>
      <c r="DM12" s="19"/>
      <c r="DN12" s="19"/>
      <c r="DO12" s="19"/>
      <c r="DP12" s="20"/>
      <c r="DQ12" s="10"/>
    </row>
    <row r="13" spans="1:121" x14ac:dyDescent="0.2">
      <c r="K13" s="1" t="s">
        <v>12</v>
      </c>
      <c r="L13">
        <f>SUM(B12:V12)</f>
        <v>3</v>
      </c>
      <c r="AM13" s="1" t="s">
        <v>12</v>
      </c>
      <c r="AN13">
        <f>SUM(W12:BE12)</f>
        <v>2</v>
      </c>
      <c r="BV13" s="1" t="s">
        <v>12</v>
      </c>
      <c r="BW13">
        <f>SUM(BF12:CN12)</f>
        <v>0</v>
      </c>
      <c r="CX13" s="1" t="s">
        <v>12</v>
      </c>
      <c r="CY13">
        <f>SUM(CO12:DI12)</f>
        <v>0</v>
      </c>
      <c r="DL13" s="1" t="s">
        <v>12</v>
      </c>
      <c r="DM13">
        <f>SUM(DJ12:DP12)</f>
        <v>0</v>
      </c>
      <c r="DQ13">
        <f>SUM(DQ12)</f>
        <v>0</v>
      </c>
    </row>
  </sheetData>
  <mergeCells count="12">
    <mergeCell ref="CO10:DI10"/>
    <mergeCell ref="DJ10:DP10"/>
    <mergeCell ref="A9:DQ9"/>
    <mergeCell ref="A1:DQ1"/>
    <mergeCell ref="B10:V10"/>
    <mergeCell ref="W10:BE10"/>
    <mergeCell ref="BF10:CN10"/>
    <mergeCell ref="B2:V2"/>
    <mergeCell ref="W2:BE2"/>
    <mergeCell ref="DJ2:DP2"/>
    <mergeCell ref="CO2:DI2"/>
    <mergeCell ref="BF2:CN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97E7-1D1C-42E6-916D-04B09798837D}">
  <sheetPr codeName="Munka3"/>
  <dimension ref="A1:Z37"/>
  <sheetViews>
    <sheetView zoomScale="70" zoomScaleNormal="70" workbookViewId="0">
      <selection activeCell="N17" sqref="N17"/>
    </sheetView>
  </sheetViews>
  <sheetFormatPr baseColWidth="10" defaultColWidth="8.83203125" defaultRowHeight="15" x14ac:dyDescent="0.2"/>
  <cols>
    <col min="1" max="1" width="36.83203125" bestFit="1" customWidth="1"/>
    <col min="2" max="2" width="25.33203125" customWidth="1"/>
    <col min="3" max="3" width="6.83203125" bestFit="1" customWidth="1"/>
    <col min="4" max="5" width="9.83203125" bestFit="1" customWidth="1"/>
    <col min="6" max="6" width="6.83203125" bestFit="1" customWidth="1"/>
    <col min="7" max="8" width="9.83203125" bestFit="1" customWidth="1"/>
    <col min="9" max="9" width="6.83203125" bestFit="1" customWidth="1"/>
    <col min="10" max="11" width="9.83203125" bestFit="1" customWidth="1"/>
    <col min="12" max="12" width="6.83203125" bestFit="1" customWidth="1"/>
    <col min="13" max="14" width="9.83203125" bestFit="1" customWidth="1"/>
    <col min="15" max="15" width="10" bestFit="1" customWidth="1"/>
    <col min="16" max="17" width="9.83203125" bestFit="1" customWidth="1"/>
    <col min="19" max="20" width="9.83203125" bestFit="1" customWidth="1"/>
    <col min="21" max="21" width="6.83203125" bestFit="1" customWidth="1"/>
    <col min="22" max="22" width="13.33203125" bestFit="1" customWidth="1"/>
    <col min="23" max="23" width="17.83203125" bestFit="1" customWidth="1"/>
    <col min="24" max="24" width="12.5" bestFit="1" customWidth="1"/>
    <col min="25" max="26" width="33.1640625" bestFit="1" customWidth="1"/>
  </cols>
  <sheetData>
    <row r="1" spans="1:26" ht="18.5" customHeight="1" thickBo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x14ac:dyDescent="0.2">
      <c r="A2" s="11"/>
      <c r="B2" s="104" t="s">
        <v>158</v>
      </c>
      <c r="C2" s="108" t="s">
        <v>16</v>
      </c>
      <c r="D2" s="109"/>
      <c r="E2" s="110"/>
      <c r="F2" s="108" t="s">
        <v>17</v>
      </c>
      <c r="G2" s="109"/>
      <c r="H2" s="110"/>
      <c r="I2" s="108" t="s">
        <v>18</v>
      </c>
      <c r="J2" s="109"/>
      <c r="K2" s="110"/>
      <c r="L2" s="108" t="s">
        <v>19</v>
      </c>
      <c r="M2" s="109"/>
      <c r="N2" s="110"/>
      <c r="O2" s="108" t="s">
        <v>20</v>
      </c>
      <c r="P2" s="109"/>
      <c r="Q2" s="110"/>
      <c r="R2" s="108" t="s">
        <v>21</v>
      </c>
      <c r="S2" s="109"/>
      <c r="T2" s="110"/>
      <c r="U2" s="108" t="s">
        <v>22</v>
      </c>
      <c r="V2" s="109"/>
      <c r="W2" s="110"/>
      <c r="X2" s="104" t="s">
        <v>146</v>
      </c>
      <c r="Y2" s="104" t="s">
        <v>14</v>
      </c>
      <c r="Z2" s="106" t="s">
        <v>15</v>
      </c>
    </row>
    <row r="3" spans="1:26" x14ac:dyDescent="0.2">
      <c r="A3" s="12"/>
      <c r="B3" s="105"/>
      <c r="C3" s="5" t="s">
        <v>2</v>
      </c>
      <c r="D3" s="6" t="s">
        <v>3</v>
      </c>
      <c r="E3" s="7" t="s">
        <v>4</v>
      </c>
      <c r="F3" s="5" t="s">
        <v>2</v>
      </c>
      <c r="G3" s="6" t="s">
        <v>3</v>
      </c>
      <c r="H3" s="7" t="s">
        <v>4</v>
      </c>
      <c r="I3" s="5" t="s">
        <v>2</v>
      </c>
      <c r="J3" s="6" t="s">
        <v>3</v>
      </c>
      <c r="K3" s="7" t="s">
        <v>4</v>
      </c>
      <c r="L3" s="5" t="s">
        <v>2</v>
      </c>
      <c r="M3" s="6" t="s">
        <v>3</v>
      </c>
      <c r="N3" s="7" t="s">
        <v>4</v>
      </c>
      <c r="O3" s="5" t="s">
        <v>2</v>
      </c>
      <c r="P3" s="6" t="s">
        <v>3</v>
      </c>
      <c r="Q3" s="7" t="s">
        <v>4</v>
      </c>
      <c r="R3" s="5" t="s">
        <v>2</v>
      </c>
      <c r="S3" s="6" t="s">
        <v>3</v>
      </c>
      <c r="T3" s="7" t="s">
        <v>4</v>
      </c>
      <c r="U3" s="5" t="s">
        <v>2</v>
      </c>
      <c r="V3" s="6" t="s">
        <v>3</v>
      </c>
      <c r="W3" s="7" t="s">
        <v>4</v>
      </c>
      <c r="X3" s="105"/>
      <c r="Y3" s="105"/>
      <c r="Z3" s="107"/>
    </row>
    <row r="4" spans="1:26" x14ac:dyDescent="0.2">
      <c r="A4" s="30" t="s">
        <v>10</v>
      </c>
      <c r="B4">
        <v>77</v>
      </c>
      <c r="C4" s="28">
        <v>0</v>
      </c>
      <c r="D4" s="29">
        <v>0</v>
      </c>
      <c r="E4" s="30">
        <v>0</v>
      </c>
      <c r="F4" s="28">
        <v>1</v>
      </c>
      <c r="G4" s="29">
        <v>1</v>
      </c>
      <c r="H4" s="30">
        <v>0</v>
      </c>
      <c r="I4" s="28">
        <v>0</v>
      </c>
      <c r="J4" s="29">
        <v>0</v>
      </c>
      <c r="K4" s="30">
        <v>0</v>
      </c>
      <c r="L4" s="28">
        <v>2</v>
      </c>
      <c r="M4" s="29">
        <v>0</v>
      </c>
      <c r="N4" s="30">
        <v>0</v>
      </c>
      <c r="O4" s="28">
        <v>0</v>
      </c>
      <c r="P4" s="29">
        <v>0</v>
      </c>
      <c r="Q4" s="30">
        <v>0</v>
      </c>
      <c r="R4" s="28">
        <v>0</v>
      </c>
      <c r="S4" s="29">
        <v>1</v>
      </c>
      <c r="T4" s="30">
        <v>0</v>
      </c>
      <c r="U4" s="28">
        <v>0</v>
      </c>
      <c r="V4" s="29">
        <v>1</v>
      </c>
      <c r="W4" s="30">
        <v>0</v>
      </c>
      <c r="X4" s="21">
        <f>SUM(C4:D4,F4:G4,I4:J4,L4:M4,O4:P4,R4:S4,U4:V4)/7</f>
        <v>0.8571428571428571</v>
      </c>
      <c r="Y4" s="22" t="s">
        <v>244</v>
      </c>
      <c r="Z4" s="43" t="s">
        <v>189</v>
      </c>
    </row>
    <row r="5" spans="1:26" ht="16" x14ac:dyDescent="0.2">
      <c r="A5" s="61" t="s">
        <v>159</v>
      </c>
      <c r="B5">
        <v>78</v>
      </c>
      <c r="C5" s="3">
        <v>0</v>
      </c>
      <c r="D5">
        <v>0</v>
      </c>
      <c r="E5" s="2">
        <v>0</v>
      </c>
      <c r="F5" s="3">
        <v>0</v>
      </c>
      <c r="G5">
        <v>0</v>
      </c>
      <c r="H5" s="2">
        <v>0</v>
      </c>
      <c r="I5" s="3">
        <v>0</v>
      </c>
      <c r="J5">
        <v>0</v>
      </c>
      <c r="K5" s="2">
        <v>0</v>
      </c>
      <c r="L5" s="3">
        <v>1</v>
      </c>
      <c r="M5">
        <v>1</v>
      </c>
      <c r="N5" s="2">
        <v>2</v>
      </c>
      <c r="O5" s="3">
        <v>0</v>
      </c>
      <c r="P5">
        <v>0</v>
      </c>
      <c r="Q5" s="2">
        <v>0</v>
      </c>
      <c r="R5" s="3">
        <v>0</v>
      </c>
      <c r="S5">
        <v>3</v>
      </c>
      <c r="T5" s="2">
        <v>0</v>
      </c>
      <c r="U5" s="3">
        <v>0</v>
      </c>
      <c r="V5">
        <v>3</v>
      </c>
      <c r="W5" s="2">
        <v>1</v>
      </c>
      <c r="X5" s="22">
        <f>SUM(C5:D5,F5:G5,I5:J5,L5:M5,O5:P5,R5:S5,U5:V5)/7</f>
        <v>1.1428571428571428</v>
      </c>
      <c r="Y5" s="22" t="s">
        <v>245</v>
      </c>
      <c r="Z5" s="43" t="s">
        <v>249</v>
      </c>
    </row>
    <row r="6" spans="1:26" ht="16" x14ac:dyDescent="0.2">
      <c r="A6" s="61" t="s">
        <v>160</v>
      </c>
      <c r="B6">
        <v>8</v>
      </c>
      <c r="C6" s="3">
        <v>0</v>
      </c>
      <c r="D6">
        <v>0</v>
      </c>
      <c r="E6" s="2">
        <v>0</v>
      </c>
      <c r="F6" s="3">
        <v>0</v>
      </c>
      <c r="G6">
        <v>0</v>
      </c>
      <c r="H6" s="2">
        <v>0</v>
      </c>
      <c r="I6" s="3">
        <v>0</v>
      </c>
      <c r="J6">
        <v>0</v>
      </c>
      <c r="K6" s="2">
        <v>0</v>
      </c>
      <c r="L6" s="3">
        <v>1</v>
      </c>
      <c r="M6">
        <v>0</v>
      </c>
      <c r="N6" s="2">
        <v>0</v>
      </c>
      <c r="O6" s="3">
        <v>0</v>
      </c>
      <c r="P6">
        <v>0</v>
      </c>
      <c r="Q6" s="2">
        <v>0</v>
      </c>
      <c r="R6" s="3">
        <v>0</v>
      </c>
      <c r="S6">
        <v>0</v>
      </c>
      <c r="T6" s="2">
        <v>0</v>
      </c>
      <c r="U6" s="3">
        <v>0</v>
      </c>
      <c r="V6">
        <v>0</v>
      </c>
      <c r="W6" s="2">
        <v>0</v>
      </c>
      <c r="X6" s="22">
        <f t="shared" ref="X6:X15" si="0">SUM(C6:D6,F6:G6,I6:J6,L6:M6,O6:P6,R6:S6,U6:V6)/7</f>
        <v>0.14285714285714285</v>
      </c>
      <c r="Y6" t="s">
        <v>151</v>
      </c>
      <c r="Z6" s="43" t="s">
        <v>187</v>
      </c>
    </row>
    <row r="7" spans="1:26" x14ac:dyDescent="0.2">
      <c r="A7" s="2" t="s">
        <v>161</v>
      </c>
      <c r="B7">
        <v>22</v>
      </c>
      <c r="C7" s="3">
        <v>0</v>
      </c>
      <c r="D7">
        <v>0</v>
      </c>
      <c r="E7" s="2">
        <v>0</v>
      </c>
      <c r="F7" s="3">
        <v>0</v>
      </c>
      <c r="G7">
        <v>0</v>
      </c>
      <c r="H7" s="2">
        <v>0</v>
      </c>
      <c r="I7" s="3">
        <v>0</v>
      </c>
      <c r="J7">
        <v>0</v>
      </c>
      <c r="K7" s="2">
        <v>0</v>
      </c>
      <c r="L7" s="3">
        <v>0</v>
      </c>
      <c r="M7">
        <v>0</v>
      </c>
      <c r="N7" s="2">
        <v>0</v>
      </c>
      <c r="O7" s="3">
        <v>0</v>
      </c>
      <c r="P7">
        <v>1</v>
      </c>
      <c r="Q7" s="2">
        <v>0</v>
      </c>
      <c r="R7" s="3">
        <v>0</v>
      </c>
      <c r="S7">
        <v>0</v>
      </c>
      <c r="T7" s="2">
        <v>0</v>
      </c>
      <c r="U7" s="3">
        <v>0</v>
      </c>
      <c r="V7">
        <v>0</v>
      </c>
      <c r="W7" s="2">
        <v>0</v>
      </c>
      <c r="X7" s="22">
        <f t="shared" si="0"/>
        <v>0.14285714285714285</v>
      </c>
      <c r="Y7" s="22" t="s">
        <v>198</v>
      </c>
      <c r="Z7" s="43" t="s">
        <v>202</v>
      </c>
    </row>
    <row r="8" spans="1:26" x14ac:dyDescent="0.2">
      <c r="A8" s="2" t="s">
        <v>162</v>
      </c>
      <c r="B8">
        <v>20</v>
      </c>
      <c r="C8" s="3">
        <v>0</v>
      </c>
      <c r="D8">
        <v>0</v>
      </c>
      <c r="E8" s="2">
        <v>0</v>
      </c>
      <c r="F8" s="3">
        <v>0</v>
      </c>
      <c r="G8">
        <v>0</v>
      </c>
      <c r="H8" s="2">
        <v>0</v>
      </c>
      <c r="I8" s="3">
        <v>0</v>
      </c>
      <c r="J8">
        <v>0</v>
      </c>
      <c r="K8" s="2">
        <v>0</v>
      </c>
      <c r="L8" s="3">
        <v>0</v>
      </c>
      <c r="M8">
        <v>0</v>
      </c>
      <c r="N8" s="2">
        <v>0</v>
      </c>
      <c r="O8" s="3">
        <v>0</v>
      </c>
      <c r="P8">
        <v>1</v>
      </c>
      <c r="Q8" s="2">
        <v>0</v>
      </c>
      <c r="R8" s="3">
        <v>0</v>
      </c>
      <c r="S8">
        <v>0</v>
      </c>
      <c r="T8" s="2">
        <v>0</v>
      </c>
      <c r="U8" s="3">
        <v>0</v>
      </c>
      <c r="V8">
        <v>0</v>
      </c>
      <c r="W8" s="2">
        <v>0</v>
      </c>
      <c r="X8" s="22">
        <f t="shared" si="0"/>
        <v>0.14285714285714285</v>
      </c>
      <c r="Y8" s="22" t="s">
        <v>198</v>
      </c>
      <c r="Z8" s="43" t="s">
        <v>202</v>
      </c>
    </row>
    <row r="9" spans="1:26" ht="16" x14ac:dyDescent="0.2">
      <c r="A9" s="61" t="s">
        <v>163</v>
      </c>
      <c r="B9">
        <v>30</v>
      </c>
      <c r="C9" s="3">
        <v>0</v>
      </c>
      <c r="D9">
        <v>0</v>
      </c>
      <c r="E9" s="2">
        <v>0</v>
      </c>
      <c r="F9" s="3">
        <v>0</v>
      </c>
      <c r="G9">
        <v>0</v>
      </c>
      <c r="H9" s="2">
        <v>0</v>
      </c>
      <c r="I9" s="3">
        <v>0</v>
      </c>
      <c r="J9">
        <v>0</v>
      </c>
      <c r="K9" s="2">
        <v>0</v>
      </c>
      <c r="L9" s="3">
        <v>0</v>
      </c>
      <c r="M9">
        <v>0</v>
      </c>
      <c r="N9" s="2">
        <v>0</v>
      </c>
      <c r="O9" s="3">
        <v>0</v>
      </c>
      <c r="P9">
        <v>3</v>
      </c>
      <c r="Q9" s="2">
        <v>0</v>
      </c>
      <c r="R9" s="3">
        <v>1</v>
      </c>
      <c r="S9">
        <v>0</v>
      </c>
      <c r="T9" s="2">
        <v>0</v>
      </c>
      <c r="U9" s="3">
        <v>0</v>
      </c>
      <c r="V9">
        <v>0</v>
      </c>
      <c r="W9" s="2">
        <v>1</v>
      </c>
      <c r="X9" s="22">
        <f t="shared" si="0"/>
        <v>0.5714285714285714</v>
      </c>
      <c r="Y9" s="22" t="s">
        <v>198</v>
      </c>
      <c r="Z9" s="43" t="s">
        <v>202</v>
      </c>
    </row>
    <row r="10" spans="1:26" x14ac:dyDescent="0.2">
      <c r="A10" s="2" t="s">
        <v>164</v>
      </c>
      <c r="B10">
        <v>66</v>
      </c>
      <c r="C10" s="3">
        <v>1</v>
      </c>
      <c r="D10">
        <v>0</v>
      </c>
      <c r="E10" s="2">
        <v>0</v>
      </c>
      <c r="F10" s="3">
        <v>0</v>
      </c>
      <c r="G10">
        <v>0</v>
      </c>
      <c r="H10" s="2">
        <v>0</v>
      </c>
      <c r="I10" s="3">
        <v>0</v>
      </c>
      <c r="J10">
        <v>1</v>
      </c>
      <c r="K10" s="2">
        <v>0</v>
      </c>
      <c r="L10" s="3">
        <v>1</v>
      </c>
      <c r="M10">
        <v>1</v>
      </c>
      <c r="N10" s="2">
        <v>0</v>
      </c>
      <c r="O10" s="3">
        <v>1</v>
      </c>
      <c r="P10">
        <v>1</v>
      </c>
      <c r="Q10" s="2">
        <v>0</v>
      </c>
      <c r="R10" s="3">
        <v>2</v>
      </c>
      <c r="S10">
        <v>0</v>
      </c>
      <c r="T10" s="2">
        <v>0</v>
      </c>
      <c r="U10" s="3">
        <v>0</v>
      </c>
      <c r="V10">
        <v>0</v>
      </c>
      <c r="W10" s="2">
        <v>1</v>
      </c>
      <c r="X10" s="22">
        <f t="shared" si="0"/>
        <v>1.1428571428571428</v>
      </c>
      <c r="Y10" s="22" t="s">
        <v>246</v>
      </c>
      <c r="Z10" s="43" t="s">
        <v>250</v>
      </c>
    </row>
    <row r="11" spans="1:26" x14ac:dyDescent="0.2">
      <c r="A11" s="2" t="s">
        <v>165</v>
      </c>
      <c r="B11">
        <v>135</v>
      </c>
      <c r="C11" s="3">
        <v>0</v>
      </c>
      <c r="D11">
        <v>0</v>
      </c>
      <c r="E11" s="2">
        <v>0</v>
      </c>
      <c r="F11" s="3">
        <v>0</v>
      </c>
      <c r="G11">
        <v>0</v>
      </c>
      <c r="H11" s="2">
        <v>0</v>
      </c>
      <c r="I11" s="3">
        <v>0</v>
      </c>
      <c r="J11">
        <v>0</v>
      </c>
      <c r="K11" s="2">
        <v>0</v>
      </c>
      <c r="L11" s="3">
        <v>0</v>
      </c>
      <c r="M11">
        <v>0</v>
      </c>
      <c r="N11" s="2">
        <v>0</v>
      </c>
      <c r="O11" s="3">
        <v>0</v>
      </c>
      <c r="P11">
        <v>0</v>
      </c>
      <c r="Q11" s="2">
        <v>0</v>
      </c>
      <c r="R11" s="3">
        <v>0</v>
      </c>
      <c r="S11">
        <v>3</v>
      </c>
      <c r="T11" s="2">
        <v>0</v>
      </c>
      <c r="U11" s="3">
        <v>0</v>
      </c>
      <c r="V11">
        <v>2</v>
      </c>
      <c r="W11" s="2">
        <v>0</v>
      </c>
      <c r="X11" s="22">
        <f t="shared" si="0"/>
        <v>0.7142857142857143</v>
      </c>
      <c r="Y11" s="22" t="s">
        <v>186</v>
      </c>
      <c r="Z11" s="43" t="s">
        <v>248</v>
      </c>
    </row>
    <row r="12" spans="1:26" x14ac:dyDescent="0.2">
      <c r="A12" s="2" t="s">
        <v>11</v>
      </c>
      <c r="B12">
        <v>29</v>
      </c>
      <c r="C12" s="3">
        <v>0</v>
      </c>
      <c r="D12">
        <v>0</v>
      </c>
      <c r="E12" s="2">
        <v>0</v>
      </c>
      <c r="F12" s="3">
        <v>0</v>
      </c>
      <c r="G12">
        <v>0</v>
      </c>
      <c r="H12" s="2">
        <v>0</v>
      </c>
      <c r="I12" s="3">
        <v>0</v>
      </c>
      <c r="J12">
        <v>0</v>
      </c>
      <c r="K12" s="2">
        <v>0</v>
      </c>
      <c r="L12" s="3">
        <v>0</v>
      </c>
      <c r="M12">
        <v>0</v>
      </c>
      <c r="N12" s="2">
        <v>0</v>
      </c>
      <c r="O12" s="3">
        <v>0</v>
      </c>
      <c r="P12">
        <v>0</v>
      </c>
      <c r="Q12" s="2">
        <v>0</v>
      </c>
      <c r="R12" s="3">
        <v>2</v>
      </c>
      <c r="S12">
        <v>0</v>
      </c>
      <c r="T12" s="2">
        <v>0</v>
      </c>
      <c r="U12" s="3">
        <v>0</v>
      </c>
      <c r="V12">
        <v>0</v>
      </c>
      <c r="W12" s="2">
        <v>1</v>
      </c>
      <c r="X12" s="22">
        <f t="shared" si="0"/>
        <v>0.2857142857142857</v>
      </c>
      <c r="Y12" s="22" t="s">
        <v>186</v>
      </c>
      <c r="Z12" s="43" t="s">
        <v>192</v>
      </c>
    </row>
    <row r="13" spans="1:26" x14ac:dyDescent="0.2">
      <c r="A13" s="2" t="s">
        <v>166</v>
      </c>
      <c r="B13">
        <v>59</v>
      </c>
      <c r="C13" s="3">
        <v>0</v>
      </c>
      <c r="D13">
        <v>0</v>
      </c>
      <c r="E13" s="2">
        <v>0</v>
      </c>
      <c r="F13" s="3">
        <v>0</v>
      </c>
      <c r="G13">
        <v>0</v>
      </c>
      <c r="H13" s="2">
        <v>0</v>
      </c>
      <c r="I13" s="3">
        <v>0</v>
      </c>
      <c r="J13">
        <v>0</v>
      </c>
      <c r="K13" s="2">
        <v>0</v>
      </c>
      <c r="L13" s="3">
        <v>0</v>
      </c>
      <c r="M13">
        <v>0</v>
      </c>
      <c r="N13" s="2">
        <v>0</v>
      </c>
      <c r="O13" s="3">
        <v>0</v>
      </c>
      <c r="P13">
        <v>0</v>
      </c>
      <c r="Q13" s="2">
        <v>0</v>
      </c>
      <c r="R13" s="3">
        <v>0</v>
      </c>
      <c r="S13">
        <v>0</v>
      </c>
      <c r="T13" s="2">
        <v>0</v>
      </c>
      <c r="U13" s="3">
        <v>0</v>
      </c>
      <c r="V13">
        <v>0</v>
      </c>
      <c r="W13" s="2">
        <v>0</v>
      </c>
      <c r="X13" s="22">
        <f t="shared" si="0"/>
        <v>0</v>
      </c>
      <c r="Y13" s="22" t="s">
        <v>151</v>
      </c>
      <c r="Z13" s="43" t="s">
        <v>187</v>
      </c>
    </row>
    <row r="14" spans="1:26" ht="16" x14ac:dyDescent="0.2">
      <c r="A14" s="61" t="s">
        <v>167</v>
      </c>
      <c r="B14">
        <v>87</v>
      </c>
      <c r="C14" s="3">
        <v>1</v>
      </c>
      <c r="D14">
        <v>0</v>
      </c>
      <c r="E14" s="2">
        <v>1</v>
      </c>
      <c r="F14" s="3">
        <v>0</v>
      </c>
      <c r="G14">
        <v>0</v>
      </c>
      <c r="H14" s="2">
        <v>0</v>
      </c>
      <c r="I14" s="3">
        <v>2</v>
      </c>
      <c r="J14">
        <v>1</v>
      </c>
      <c r="K14" s="2">
        <v>1</v>
      </c>
      <c r="L14" s="3">
        <v>1</v>
      </c>
      <c r="M14">
        <v>0</v>
      </c>
      <c r="N14" s="2">
        <v>0</v>
      </c>
      <c r="O14" s="3">
        <v>3</v>
      </c>
      <c r="P14">
        <v>1</v>
      </c>
      <c r="Q14" s="2">
        <v>0</v>
      </c>
      <c r="R14" s="3">
        <v>0</v>
      </c>
      <c r="S14">
        <v>0</v>
      </c>
      <c r="T14" s="2">
        <v>0</v>
      </c>
      <c r="U14" s="3">
        <v>0</v>
      </c>
      <c r="V14">
        <v>1</v>
      </c>
      <c r="W14" s="2">
        <v>2</v>
      </c>
      <c r="X14" s="22">
        <f t="shared" si="0"/>
        <v>1.4285714285714286</v>
      </c>
      <c r="Y14" s="22" t="s">
        <v>198</v>
      </c>
      <c r="Z14" s="43" t="s">
        <v>251</v>
      </c>
    </row>
    <row r="15" spans="1:26" ht="17" thickBot="1" x14ac:dyDescent="0.25">
      <c r="A15" s="62" t="s">
        <v>168</v>
      </c>
      <c r="B15" s="9">
        <v>64</v>
      </c>
      <c r="C15" s="3">
        <v>0</v>
      </c>
      <c r="D15">
        <v>0</v>
      </c>
      <c r="E15" s="2">
        <v>0</v>
      </c>
      <c r="F15" s="3">
        <v>0</v>
      </c>
      <c r="G15">
        <v>0</v>
      </c>
      <c r="H15" s="2">
        <v>0</v>
      </c>
      <c r="I15" s="3">
        <v>0</v>
      </c>
      <c r="J15">
        <v>0</v>
      </c>
      <c r="K15" s="2">
        <v>0</v>
      </c>
      <c r="L15" s="3">
        <v>2</v>
      </c>
      <c r="M15">
        <v>1</v>
      </c>
      <c r="N15" s="2">
        <v>0</v>
      </c>
      <c r="O15" s="3">
        <v>0</v>
      </c>
      <c r="P15">
        <v>0</v>
      </c>
      <c r="Q15" s="2">
        <v>0</v>
      </c>
      <c r="R15" s="3">
        <v>0</v>
      </c>
      <c r="S15">
        <v>2</v>
      </c>
      <c r="T15" s="2">
        <v>0</v>
      </c>
      <c r="U15" s="3">
        <v>0</v>
      </c>
      <c r="V15">
        <v>0</v>
      </c>
      <c r="W15" s="2">
        <v>2</v>
      </c>
      <c r="X15" s="22">
        <f t="shared" si="0"/>
        <v>0.7142857142857143</v>
      </c>
      <c r="Y15" s="22" t="s">
        <v>188</v>
      </c>
      <c r="Z15" s="20" t="s">
        <v>195</v>
      </c>
    </row>
    <row r="16" spans="1:26" x14ac:dyDescent="0.2">
      <c r="B16" s="13" t="s">
        <v>12</v>
      </c>
      <c r="C16" s="33">
        <f t="shared" ref="C16:W16" si="1">SUM(C4:C15)</f>
        <v>2</v>
      </c>
      <c r="D16" s="33">
        <f t="shared" si="1"/>
        <v>0</v>
      </c>
      <c r="E16" s="35">
        <f t="shared" si="1"/>
        <v>1</v>
      </c>
      <c r="F16" s="33">
        <f t="shared" si="1"/>
        <v>1</v>
      </c>
      <c r="G16" s="33">
        <f t="shared" si="1"/>
        <v>1</v>
      </c>
      <c r="H16" s="35">
        <f t="shared" si="1"/>
        <v>0</v>
      </c>
      <c r="I16" s="33">
        <f t="shared" si="1"/>
        <v>2</v>
      </c>
      <c r="J16" s="33">
        <f t="shared" si="1"/>
        <v>2</v>
      </c>
      <c r="K16" s="35">
        <f t="shared" si="1"/>
        <v>1</v>
      </c>
      <c r="L16" s="33">
        <f t="shared" si="1"/>
        <v>8</v>
      </c>
      <c r="M16" s="33">
        <f t="shared" si="1"/>
        <v>3</v>
      </c>
      <c r="N16" s="35">
        <f t="shared" si="1"/>
        <v>2</v>
      </c>
      <c r="O16" s="33">
        <f t="shared" si="1"/>
        <v>4</v>
      </c>
      <c r="P16" s="33">
        <f t="shared" si="1"/>
        <v>7</v>
      </c>
      <c r="Q16" s="35">
        <f t="shared" si="1"/>
        <v>0</v>
      </c>
      <c r="R16" s="33">
        <f t="shared" si="1"/>
        <v>5</v>
      </c>
      <c r="S16" s="33">
        <f t="shared" si="1"/>
        <v>9</v>
      </c>
      <c r="T16" s="33">
        <f t="shared" si="1"/>
        <v>0</v>
      </c>
      <c r="U16" s="32">
        <f t="shared" si="1"/>
        <v>0</v>
      </c>
      <c r="V16" s="33">
        <f t="shared" si="1"/>
        <v>7</v>
      </c>
      <c r="W16" s="35">
        <f t="shared" si="1"/>
        <v>8</v>
      </c>
      <c r="X16" s="32">
        <f>SUM(C16:D16,F16:G16,I16:J16,L16:M16,O16:P16,R16:S16,U16:V16)</f>
        <v>51</v>
      </c>
      <c r="Y16" s="42" t="s">
        <v>247</v>
      </c>
      <c r="Z16" s="83" t="s">
        <v>252</v>
      </c>
    </row>
    <row r="18" spans="1:26" ht="18.5" customHeight="1" thickBot="1" x14ac:dyDescent="0.3">
      <c r="A18" s="103" t="s">
        <v>5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x14ac:dyDescent="0.2">
      <c r="A19" s="11"/>
      <c r="B19" s="104" t="s">
        <v>169</v>
      </c>
      <c r="C19" s="108" t="s">
        <v>16</v>
      </c>
      <c r="D19" s="109"/>
      <c r="E19" s="110"/>
      <c r="F19" s="108" t="s">
        <v>17</v>
      </c>
      <c r="G19" s="109"/>
      <c r="H19" s="110"/>
      <c r="I19" s="108" t="s">
        <v>18</v>
      </c>
      <c r="J19" s="109"/>
      <c r="K19" s="110"/>
      <c r="L19" s="108" t="s">
        <v>19</v>
      </c>
      <c r="M19" s="109"/>
      <c r="N19" s="110"/>
      <c r="O19" s="108" t="s">
        <v>20</v>
      </c>
      <c r="P19" s="109"/>
      <c r="Q19" s="110"/>
      <c r="R19" s="108" t="s">
        <v>21</v>
      </c>
      <c r="S19" s="109"/>
      <c r="T19" s="110"/>
      <c r="U19" s="108" t="s">
        <v>22</v>
      </c>
      <c r="V19" s="109"/>
      <c r="W19" s="110"/>
      <c r="X19" s="104" t="s">
        <v>146</v>
      </c>
      <c r="Y19" s="104" t="s">
        <v>14</v>
      </c>
      <c r="Z19" s="106" t="s">
        <v>15</v>
      </c>
    </row>
    <row r="20" spans="1:26" x14ac:dyDescent="0.2">
      <c r="A20" s="12"/>
      <c r="B20" s="105"/>
      <c r="C20" s="5" t="s">
        <v>2</v>
      </c>
      <c r="D20" s="6" t="s">
        <v>3</v>
      </c>
      <c r="E20" s="7" t="s">
        <v>4</v>
      </c>
      <c r="F20" s="5" t="s">
        <v>2</v>
      </c>
      <c r="G20" s="6" t="s">
        <v>3</v>
      </c>
      <c r="H20" s="7" t="s">
        <v>4</v>
      </c>
      <c r="I20" s="5" t="s">
        <v>2</v>
      </c>
      <c r="J20" s="6" t="s">
        <v>3</v>
      </c>
      <c r="K20" s="7" t="s">
        <v>4</v>
      </c>
      <c r="L20" s="5" t="s">
        <v>2</v>
      </c>
      <c r="M20" s="6" t="s">
        <v>3</v>
      </c>
      <c r="N20" s="7" t="s">
        <v>4</v>
      </c>
      <c r="O20" s="5" t="s">
        <v>2</v>
      </c>
      <c r="P20" s="6" t="s">
        <v>3</v>
      </c>
      <c r="Q20" s="7" t="s">
        <v>4</v>
      </c>
      <c r="R20" s="5" t="s">
        <v>2</v>
      </c>
      <c r="S20" s="6" t="s">
        <v>3</v>
      </c>
      <c r="T20" s="7" t="s">
        <v>4</v>
      </c>
      <c r="U20" s="5" t="s">
        <v>2</v>
      </c>
      <c r="V20" s="6" t="s">
        <v>3</v>
      </c>
      <c r="W20" s="7" t="s">
        <v>4</v>
      </c>
      <c r="X20" s="105"/>
      <c r="Y20" s="105"/>
      <c r="Z20" s="107"/>
    </row>
    <row r="21" spans="1:26" x14ac:dyDescent="0.2">
      <c r="A21" t="s">
        <v>10</v>
      </c>
      <c r="B21" s="21">
        <v>26</v>
      </c>
      <c r="C21" s="3">
        <v>0</v>
      </c>
      <c r="D21">
        <v>0</v>
      </c>
      <c r="E21" s="2">
        <v>0</v>
      </c>
      <c r="F21" s="31">
        <v>0</v>
      </c>
      <c r="G21" s="31">
        <v>0</v>
      </c>
      <c r="H21" s="30">
        <v>0</v>
      </c>
      <c r="I21" s="3">
        <v>1</v>
      </c>
      <c r="J21" s="31">
        <v>0</v>
      </c>
      <c r="K21" s="2">
        <v>0</v>
      </c>
      <c r="L21" s="31">
        <v>0</v>
      </c>
      <c r="M21" s="31">
        <v>0</v>
      </c>
      <c r="N21" s="30">
        <v>0</v>
      </c>
      <c r="O21" s="31">
        <v>0</v>
      </c>
      <c r="P21" s="31">
        <v>0</v>
      </c>
      <c r="Q21" s="2">
        <v>0</v>
      </c>
      <c r="R21" s="31">
        <v>0</v>
      </c>
      <c r="S21">
        <v>1</v>
      </c>
      <c r="T21" s="2">
        <v>0</v>
      </c>
      <c r="U21" s="31">
        <v>0</v>
      </c>
      <c r="V21">
        <v>1</v>
      </c>
      <c r="W21" s="30">
        <v>0</v>
      </c>
      <c r="X21" s="21">
        <f>SUM(C21:D21,F21:G21,I21:J21,L21:M21,O21:P21,R21:S21,U21:V21)/7</f>
        <v>0.42857142857142855</v>
      </c>
      <c r="Y21" s="22" t="s">
        <v>197</v>
      </c>
      <c r="Z21" s="63" t="s">
        <v>201</v>
      </c>
    </row>
    <row r="22" spans="1:26" ht="16" x14ac:dyDescent="0.2">
      <c r="A22" s="51" t="s">
        <v>159</v>
      </c>
      <c r="B22" s="22">
        <v>48</v>
      </c>
      <c r="C22" s="3">
        <v>1</v>
      </c>
      <c r="D22">
        <v>0</v>
      </c>
      <c r="E22" s="2">
        <v>0</v>
      </c>
      <c r="F22" s="31">
        <v>0</v>
      </c>
      <c r="G22" s="31">
        <v>0</v>
      </c>
      <c r="H22" s="2">
        <v>0</v>
      </c>
      <c r="I22" s="3">
        <v>1</v>
      </c>
      <c r="J22" s="31">
        <v>0</v>
      </c>
      <c r="K22" s="2">
        <v>0</v>
      </c>
      <c r="L22" s="31">
        <v>0</v>
      </c>
      <c r="M22">
        <v>0</v>
      </c>
      <c r="N22" s="2">
        <v>0</v>
      </c>
      <c r="O22" s="31">
        <v>2</v>
      </c>
      <c r="P22" s="31">
        <v>0</v>
      </c>
      <c r="Q22" s="2">
        <v>0</v>
      </c>
      <c r="R22" s="31">
        <v>0</v>
      </c>
      <c r="S22" s="31">
        <v>0</v>
      </c>
      <c r="T22" s="2">
        <v>0</v>
      </c>
      <c r="U22" s="31">
        <v>1</v>
      </c>
      <c r="V22" s="31">
        <v>0</v>
      </c>
      <c r="W22" s="2">
        <v>0</v>
      </c>
      <c r="X22" s="22">
        <f>SUM(C22:D22,F22:G22,I22:J22,L22:M22,O22:P22,R22:S22,U22:V22)/7</f>
        <v>0.7142857142857143</v>
      </c>
      <c r="Y22" s="22" t="s">
        <v>198</v>
      </c>
      <c r="Z22" s="43" t="s">
        <v>202</v>
      </c>
    </row>
    <row r="23" spans="1:26" ht="16" x14ac:dyDescent="0.2">
      <c r="A23" s="51" t="s">
        <v>160</v>
      </c>
      <c r="B23" s="22">
        <v>7</v>
      </c>
      <c r="C23" s="3">
        <v>0</v>
      </c>
      <c r="D23">
        <v>0</v>
      </c>
      <c r="E23" s="2">
        <v>0</v>
      </c>
      <c r="F23" s="31">
        <v>0</v>
      </c>
      <c r="G23" s="31">
        <v>0</v>
      </c>
      <c r="H23" s="2">
        <v>0</v>
      </c>
      <c r="I23" s="3">
        <v>0</v>
      </c>
      <c r="J23" s="31">
        <v>0</v>
      </c>
      <c r="K23" s="2">
        <v>0</v>
      </c>
      <c r="L23" s="31">
        <v>0</v>
      </c>
      <c r="M23">
        <v>0</v>
      </c>
      <c r="N23" s="2">
        <v>0</v>
      </c>
      <c r="O23" s="31">
        <v>0</v>
      </c>
      <c r="P23" s="31">
        <v>0</v>
      </c>
      <c r="Q23" s="2">
        <v>0</v>
      </c>
      <c r="R23" s="31">
        <v>0</v>
      </c>
      <c r="S23" s="31">
        <v>0</v>
      </c>
      <c r="T23" s="2">
        <v>0</v>
      </c>
      <c r="U23" s="31">
        <v>0</v>
      </c>
      <c r="V23" s="31">
        <v>0</v>
      </c>
      <c r="W23" s="2">
        <v>0</v>
      </c>
      <c r="X23" s="22">
        <f t="shared" ref="X23:X32" si="2">SUM(C23:D23,F23:G23,I23:J23,L23:M23,O23:P23,R23:S23,U23:V23)/7</f>
        <v>0</v>
      </c>
      <c r="Y23" s="22" t="s">
        <v>151</v>
      </c>
      <c r="Z23" s="43" t="s">
        <v>187</v>
      </c>
    </row>
    <row r="24" spans="1:26" x14ac:dyDescent="0.2">
      <c r="A24" t="s">
        <v>161</v>
      </c>
      <c r="B24" s="22">
        <v>28</v>
      </c>
      <c r="C24" s="3">
        <v>0</v>
      </c>
      <c r="D24">
        <v>0</v>
      </c>
      <c r="E24" s="2">
        <v>0</v>
      </c>
      <c r="F24" s="31">
        <v>0</v>
      </c>
      <c r="G24" s="31">
        <v>0</v>
      </c>
      <c r="H24" s="2">
        <v>0</v>
      </c>
      <c r="I24" s="3">
        <v>0</v>
      </c>
      <c r="J24" s="31">
        <v>0</v>
      </c>
      <c r="K24" s="2">
        <v>0</v>
      </c>
      <c r="L24" s="31">
        <v>0</v>
      </c>
      <c r="M24">
        <v>0</v>
      </c>
      <c r="N24" s="2">
        <v>0</v>
      </c>
      <c r="O24" s="31">
        <v>0</v>
      </c>
      <c r="P24" s="31">
        <v>0</v>
      </c>
      <c r="Q24" s="2">
        <v>0</v>
      </c>
      <c r="R24" s="31">
        <v>0</v>
      </c>
      <c r="S24" s="31">
        <v>1</v>
      </c>
      <c r="T24" s="2">
        <v>0</v>
      </c>
      <c r="U24" s="31">
        <v>0</v>
      </c>
      <c r="V24" s="31">
        <v>0</v>
      </c>
      <c r="W24" s="2">
        <v>0</v>
      </c>
      <c r="X24" s="22">
        <f t="shared" si="2"/>
        <v>0.14285714285714285</v>
      </c>
      <c r="Y24" s="22" t="s">
        <v>186</v>
      </c>
      <c r="Z24" s="43" t="s">
        <v>192</v>
      </c>
    </row>
    <row r="25" spans="1:26" x14ac:dyDescent="0.2">
      <c r="A25" t="s">
        <v>162</v>
      </c>
      <c r="B25" s="22">
        <v>17</v>
      </c>
      <c r="C25" s="3">
        <v>0</v>
      </c>
      <c r="D25">
        <v>0</v>
      </c>
      <c r="E25" s="2">
        <v>0</v>
      </c>
      <c r="F25" s="31">
        <v>0</v>
      </c>
      <c r="G25" s="31">
        <v>0</v>
      </c>
      <c r="H25" s="2">
        <v>0</v>
      </c>
      <c r="I25" s="3">
        <v>0</v>
      </c>
      <c r="J25" s="31">
        <v>0</v>
      </c>
      <c r="K25" s="2">
        <v>0</v>
      </c>
      <c r="L25" s="31">
        <v>0</v>
      </c>
      <c r="M25">
        <v>0</v>
      </c>
      <c r="N25" s="2">
        <v>0</v>
      </c>
      <c r="O25" s="31">
        <v>0</v>
      </c>
      <c r="P25" s="31">
        <v>1</v>
      </c>
      <c r="Q25" s="2">
        <v>0</v>
      </c>
      <c r="R25" s="31">
        <v>0</v>
      </c>
      <c r="S25" s="31">
        <v>0</v>
      </c>
      <c r="T25" s="2">
        <v>0</v>
      </c>
      <c r="U25" s="31">
        <v>0</v>
      </c>
      <c r="V25" s="31">
        <v>0</v>
      </c>
      <c r="W25" s="2">
        <v>0</v>
      </c>
      <c r="X25" s="22">
        <f t="shared" si="2"/>
        <v>0.14285714285714285</v>
      </c>
      <c r="Y25" s="22" t="s">
        <v>198</v>
      </c>
      <c r="Z25" s="43" t="s">
        <v>202</v>
      </c>
    </row>
    <row r="26" spans="1:26" ht="16" x14ac:dyDescent="0.2">
      <c r="A26" s="51" t="s">
        <v>163</v>
      </c>
      <c r="B26" s="22">
        <v>13</v>
      </c>
      <c r="C26" s="3">
        <v>0</v>
      </c>
      <c r="D26">
        <v>0</v>
      </c>
      <c r="E26" s="2">
        <v>0</v>
      </c>
      <c r="F26" s="31">
        <v>0</v>
      </c>
      <c r="G26" s="31">
        <v>0</v>
      </c>
      <c r="H26" s="2">
        <v>0</v>
      </c>
      <c r="I26" s="3">
        <v>0</v>
      </c>
      <c r="J26" s="31">
        <v>0</v>
      </c>
      <c r="K26" s="2">
        <v>0</v>
      </c>
      <c r="L26" s="31">
        <v>0</v>
      </c>
      <c r="M26" s="31">
        <v>0</v>
      </c>
      <c r="N26" s="2">
        <v>0</v>
      </c>
      <c r="O26" s="31">
        <v>0</v>
      </c>
      <c r="P26" s="31">
        <v>0</v>
      </c>
      <c r="Q26" s="2">
        <v>0</v>
      </c>
      <c r="R26" s="31">
        <v>0</v>
      </c>
      <c r="S26" s="31">
        <v>1</v>
      </c>
      <c r="T26" s="2">
        <v>0</v>
      </c>
      <c r="U26" s="31">
        <v>0</v>
      </c>
      <c r="V26" s="31">
        <v>0</v>
      </c>
      <c r="W26" s="2">
        <v>0</v>
      </c>
      <c r="X26" s="22">
        <f t="shared" si="2"/>
        <v>0.14285714285714285</v>
      </c>
      <c r="Y26" s="22" t="s">
        <v>186</v>
      </c>
      <c r="Z26" s="43" t="s">
        <v>192</v>
      </c>
    </row>
    <row r="27" spans="1:26" x14ac:dyDescent="0.2">
      <c r="A27" t="s">
        <v>164</v>
      </c>
      <c r="B27" s="22">
        <v>29</v>
      </c>
      <c r="C27" s="3">
        <v>3</v>
      </c>
      <c r="D27">
        <v>0</v>
      </c>
      <c r="E27" s="2">
        <v>0</v>
      </c>
      <c r="F27" s="31">
        <v>0</v>
      </c>
      <c r="G27">
        <v>1</v>
      </c>
      <c r="H27" s="2">
        <v>0</v>
      </c>
      <c r="I27" s="3">
        <v>1</v>
      </c>
      <c r="J27" s="31">
        <v>0</v>
      </c>
      <c r="K27" s="2">
        <v>0</v>
      </c>
      <c r="L27" s="31">
        <v>1</v>
      </c>
      <c r="M27" s="31">
        <v>0</v>
      </c>
      <c r="N27" s="2">
        <v>0</v>
      </c>
      <c r="O27" s="31">
        <v>2</v>
      </c>
      <c r="P27" s="31">
        <v>0</v>
      </c>
      <c r="Q27" s="2">
        <v>0</v>
      </c>
      <c r="R27" s="31">
        <v>0</v>
      </c>
      <c r="S27" s="31">
        <v>1</v>
      </c>
      <c r="T27" s="2">
        <v>0</v>
      </c>
      <c r="U27" s="31">
        <v>0</v>
      </c>
      <c r="V27" s="31">
        <v>0</v>
      </c>
      <c r="W27" s="2">
        <v>0</v>
      </c>
      <c r="X27" s="22">
        <f t="shared" si="2"/>
        <v>1.2857142857142858</v>
      </c>
      <c r="Y27" s="22" t="s">
        <v>199</v>
      </c>
      <c r="Z27" s="43" t="s">
        <v>203</v>
      </c>
    </row>
    <row r="28" spans="1:26" x14ac:dyDescent="0.2">
      <c r="A28" t="s">
        <v>165</v>
      </c>
      <c r="B28" s="22">
        <v>102</v>
      </c>
      <c r="C28" s="3">
        <v>0</v>
      </c>
      <c r="D28">
        <v>0</v>
      </c>
      <c r="E28" s="2">
        <v>0</v>
      </c>
      <c r="F28" s="31">
        <v>0</v>
      </c>
      <c r="G28" s="31">
        <v>0</v>
      </c>
      <c r="H28" s="2">
        <v>0</v>
      </c>
      <c r="I28" s="3">
        <v>0</v>
      </c>
      <c r="J28" s="31">
        <v>1</v>
      </c>
      <c r="K28" s="2">
        <v>0</v>
      </c>
      <c r="L28" s="31">
        <v>1</v>
      </c>
      <c r="M28">
        <v>1</v>
      </c>
      <c r="N28" s="2">
        <v>0</v>
      </c>
      <c r="O28" s="31">
        <v>0</v>
      </c>
      <c r="P28" s="31">
        <v>0</v>
      </c>
      <c r="Q28" s="2">
        <v>0</v>
      </c>
      <c r="R28" s="31">
        <v>0</v>
      </c>
      <c r="S28" s="31">
        <v>0</v>
      </c>
      <c r="T28" s="2">
        <v>0</v>
      </c>
      <c r="U28" s="31">
        <v>0</v>
      </c>
      <c r="V28" s="31">
        <v>0</v>
      </c>
      <c r="W28" s="2">
        <v>0</v>
      </c>
      <c r="X28" s="22">
        <f t="shared" si="2"/>
        <v>0.42857142857142855</v>
      </c>
      <c r="Y28" s="22" t="s">
        <v>188</v>
      </c>
      <c r="Z28" s="43" t="s">
        <v>193</v>
      </c>
    </row>
    <row r="29" spans="1:26" x14ac:dyDescent="0.2">
      <c r="A29" t="s">
        <v>11</v>
      </c>
      <c r="B29" s="22">
        <v>18</v>
      </c>
      <c r="C29" s="3">
        <v>0</v>
      </c>
      <c r="D29">
        <v>0</v>
      </c>
      <c r="E29" s="2">
        <v>0</v>
      </c>
      <c r="F29" s="31">
        <v>0</v>
      </c>
      <c r="G29" s="31">
        <v>0</v>
      </c>
      <c r="H29" s="2">
        <v>0</v>
      </c>
      <c r="I29" s="3">
        <v>0</v>
      </c>
      <c r="J29" s="31">
        <v>0</v>
      </c>
      <c r="K29" s="2">
        <v>0</v>
      </c>
      <c r="L29" s="31">
        <v>0</v>
      </c>
      <c r="M29" s="31">
        <v>0</v>
      </c>
      <c r="N29" s="2">
        <v>0</v>
      </c>
      <c r="O29" s="31">
        <v>0</v>
      </c>
      <c r="P29" s="31">
        <v>0</v>
      </c>
      <c r="Q29" s="2">
        <v>0</v>
      </c>
      <c r="R29" s="31">
        <v>0</v>
      </c>
      <c r="S29" s="31">
        <v>0</v>
      </c>
      <c r="T29" s="2">
        <v>0</v>
      </c>
      <c r="U29" s="31">
        <v>1</v>
      </c>
      <c r="V29" s="31">
        <v>0</v>
      </c>
      <c r="W29" s="2">
        <v>0</v>
      </c>
      <c r="X29" s="22">
        <f t="shared" si="2"/>
        <v>0.14285714285714285</v>
      </c>
      <c r="Y29" s="22" t="s">
        <v>190</v>
      </c>
      <c r="Z29" s="43" t="s">
        <v>194</v>
      </c>
    </row>
    <row r="30" spans="1:26" x14ac:dyDescent="0.2">
      <c r="A30" t="s">
        <v>166</v>
      </c>
      <c r="B30" s="22">
        <v>26</v>
      </c>
      <c r="C30" s="3">
        <v>0</v>
      </c>
      <c r="D30">
        <v>0</v>
      </c>
      <c r="E30" s="2">
        <v>0</v>
      </c>
      <c r="F30" s="31">
        <v>0</v>
      </c>
      <c r="G30" s="31">
        <v>0</v>
      </c>
      <c r="H30" s="2">
        <v>0</v>
      </c>
      <c r="I30" s="3">
        <v>0</v>
      </c>
      <c r="J30" s="31">
        <v>0</v>
      </c>
      <c r="K30" s="2">
        <v>0</v>
      </c>
      <c r="L30" s="31">
        <v>0</v>
      </c>
      <c r="M30">
        <v>1</v>
      </c>
      <c r="N30" s="2">
        <v>0</v>
      </c>
      <c r="O30" s="31">
        <v>0</v>
      </c>
      <c r="P30" s="31">
        <v>0</v>
      </c>
      <c r="Q30" s="2">
        <v>0</v>
      </c>
      <c r="R30" s="31">
        <v>0</v>
      </c>
      <c r="S30" s="31">
        <v>0</v>
      </c>
      <c r="T30" s="2">
        <v>0</v>
      </c>
      <c r="U30" s="31">
        <v>0</v>
      </c>
      <c r="V30" s="31">
        <v>0</v>
      </c>
      <c r="W30" s="2">
        <v>0</v>
      </c>
      <c r="X30" s="22">
        <f t="shared" si="2"/>
        <v>0.14285714285714285</v>
      </c>
      <c r="Y30" s="22" t="s">
        <v>188</v>
      </c>
      <c r="Z30" s="43" t="s">
        <v>193</v>
      </c>
    </row>
    <row r="31" spans="1:26" ht="16" x14ac:dyDescent="0.2">
      <c r="A31" s="51" t="s">
        <v>167</v>
      </c>
      <c r="B31" s="22">
        <v>67</v>
      </c>
      <c r="C31" s="3">
        <v>1</v>
      </c>
      <c r="D31">
        <v>0</v>
      </c>
      <c r="E31" s="2">
        <v>0</v>
      </c>
      <c r="F31" s="31">
        <v>0</v>
      </c>
      <c r="G31" s="31">
        <v>0</v>
      </c>
      <c r="H31" s="2">
        <v>0</v>
      </c>
      <c r="I31" s="3">
        <v>0</v>
      </c>
      <c r="J31" s="31">
        <v>0</v>
      </c>
      <c r="K31" s="2">
        <v>0</v>
      </c>
      <c r="L31" s="31">
        <v>0</v>
      </c>
      <c r="M31">
        <v>1</v>
      </c>
      <c r="N31" s="2">
        <v>0</v>
      </c>
      <c r="O31" s="31">
        <v>1</v>
      </c>
      <c r="P31" s="31">
        <v>0</v>
      </c>
      <c r="Q31" s="2">
        <v>1</v>
      </c>
      <c r="R31" s="31">
        <v>0</v>
      </c>
      <c r="S31" s="31">
        <v>0</v>
      </c>
      <c r="T31" s="2">
        <v>0</v>
      </c>
      <c r="U31" s="31">
        <v>0</v>
      </c>
      <c r="V31" s="31">
        <v>0</v>
      </c>
      <c r="W31" s="2">
        <v>0</v>
      </c>
      <c r="X31" s="22">
        <f t="shared" si="2"/>
        <v>0.42857142857142855</v>
      </c>
      <c r="Y31" s="22" t="s">
        <v>185</v>
      </c>
      <c r="Z31" s="43" t="s">
        <v>191</v>
      </c>
    </row>
    <row r="32" spans="1:26" ht="17" thickBot="1" x14ac:dyDescent="0.25">
      <c r="A32" s="51" t="s">
        <v>168</v>
      </c>
      <c r="B32" s="22">
        <v>50</v>
      </c>
      <c r="C32" s="3">
        <v>1</v>
      </c>
      <c r="D32">
        <v>0</v>
      </c>
      <c r="E32" s="2">
        <v>0</v>
      </c>
      <c r="F32" s="31">
        <v>0</v>
      </c>
      <c r="G32" s="31">
        <v>0</v>
      </c>
      <c r="H32" s="2">
        <v>0</v>
      </c>
      <c r="I32" s="3">
        <v>1</v>
      </c>
      <c r="J32" s="31">
        <v>1</v>
      </c>
      <c r="K32" s="2">
        <v>0</v>
      </c>
      <c r="L32" s="31">
        <v>0</v>
      </c>
      <c r="M32">
        <v>1</v>
      </c>
      <c r="N32" s="2">
        <v>0</v>
      </c>
      <c r="O32" s="31">
        <v>1</v>
      </c>
      <c r="P32" s="31">
        <v>0</v>
      </c>
      <c r="Q32" s="2">
        <v>0</v>
      </c>
      <c r="R32" s="31">
        <v>0</v>
      </c>
      <c r="S32" s="31">
        <v>0</v>
      </c>
      <c r="T32" s="2">
        <v>0</v>
      </c>
      <c r="U32" s="31">
        <v>1</v>
      </c>
      <c r="V32" s="31">
        <v>0</v>
      </c>
      <c r="W32" s="2">
        <v>0</v>
      </c>
      <c r="X32" s="22">
        <f t="shared" si="2"/>
        <v>0.8571428571428571</v>
      </c>
      <c r="Y32" s="22" t="s">
        <v>200</v>
      </c>
      <c r="Z32" s="20" t="s">
        <v>204</v>
      </c>
    </row>
    <row r="33" spans="1:26" x14ac:dyDescent="0.2">
      <c r="A33" s="33"/>
      <c r="B33" s="13" t="s">
        <v>12</v>
      </c>
      <c r="C33" s="33">
        <f t="shared" ref="C33:W33" si="3">SUM(C21:C32)</f>
        <v>6</v>
      </c>
      <c r="D33" s="33">
        <f t="shared" si="3"/>
        <v>0</v>
      </c>
      <c r="E33" s="35">
        <f t="shared" si="3"/>
        <v>0</v>
      </c>
      <c r="F33" s="33">
        <f t="shared" si="3"/>
        <v>0</v>
      </c>
      <c r="G33" s="33">
        <f t="shared" si="3"/>
        <v>1</v>
      </c>
      <c r="H33" s="35">
        <f t="shared" si="3"/>
        <v>0</v>
      </c>
      <c r="I33" s="33">
        <f t="shared" si="3"/>
        <v>4</v>
      </c>
      <c r="J33" s="33">
        <f t="shared" si="3"/>
        <v>2</v>
      </c>
      <c r="K33" s="35">
        <f t="shared" si="3"/>
        <v>0</v>
      </c>
      <c r="L33" s="33">
        <f t="shared" si="3"/>
        <v>2</v>
      </c>
      <c r="M33" s="33">
        <f t="shared" si="3"/>
        <v>4</v>
      </c>
      <c r="N33" s="35">
        <f t="shared" si="3"/>
        <v>0</v>
      </c>
      <c r="O33" s="33">
        <f t="shared" si="3"/>
        <v>6</v>
      </c>
      <c r="P33" s="33">
        <f t="shared" si="3"/>
        <v>1</v>
      </c>
      <c r="Q33" s="35">
        <f t="shared" si="3"/>
        <v>1</v>
      </c>
      <c r="R33" s="33">
        <f t="shared" si="3"/>
        <v>0</v>
      </c>
      <c r="S33" s="33">
        <f t="shared" si="3"/>
        <v>4</v>
      </c>
      <c r="T33" s="35">
        <f t="shared" si="3"/>
        <v>0</v>
      </c>
      <c r="U33" s="33">
        <f t="shared" si="3"/>
        <v>3</v>
      </c>
      <c r="V33" s="33">
        <f t="shared" si="3"/>
        <v>1</v>
      </c>
      <c r="W33" s="35">
        <f t="shared" si="3"/>
        <v>0</v>
      </c>
      <c r="X33" s="32">
        <f>SUM(C33:D33,F33:G33,I33:J33,L33:M33,O33:P33,R33:S33,U33:V33)</f>
        <v>34</v>
      </c>
      <c r="Y33" s="42" t="s">
        <v>243</v>
      </c>
      <c r="Z33" s="83" t="s">
        <v>196</v>
      </c>
    </row>
    <row r="34" spans="1:26" x14ac:dyDescent="0.2">
      <c r="A34" t="s">
        <v>147</v>
      </c>
      <c r="B34" s="1"/>
    </row>
    <row r="35" spans="1:26" ht="16" thickBot="1" x14ac:dyDescent="0.25"/>
    <row r="36" spans="1:26" ht="33" thickBot="1" x14ac:dyDescent="0.25">
      <c r="V36" s="45" t="s">
        <v>281</v>
      </c>
      <c r="W36" s="46" t="s">
        <v>282</v>
      </c>
      <c r="X36" s="82" t="s">
        <v>283</v>
      </c>
    </row>
    <row r="37" spans="1:26" ht="16" thickBot="1" x14ac:dyDescent="0.25">
      <c r="V37" s="47">
        <f>((X16/7)/675)*100</f>
        <v>1.0793650793650793</v>
      </c>
      <c r="W37" s="48">
        <f>((X33/7)/431)*100</f>
        <v>1.126947298641034</v>
      </c>
      <c r="X37" s="48">
        <f>(((X16+X33)/7)/1106)*100</f>
        <v>1.0979075174373547</v>
      </c>
    </row>
  </sheetData>
  <mergeCells count="24">
    <mergeCell ref="B2:B3"/>
    <mergeCell ref="O2:Q2"/>
    <mergeCell ref="R2:T2"/>
    <mergeCell ref="U2:W2"/>
    <mergeCell ref="C2:E2"/>
    <mergeCell ref="F2:H2"/>
    <mergeCell ref="I2:K2"/>
    <mergeCell ref="L2:N2"/>
    <mergeCell ref="A1:Z1"/>
    <mergeCell ref="X19:X20"/>
    <mergeCell ref="X2:X3"/>
    <mergeCell ref="Y2:Y3"/>
    <mergeCell ref="Z2:Z3"/>
    <mergeCell ref="Y19:Y20"/>
    <mergeCell ref="Z19:Z20"/>
    <mergeCell ref="A18:Z18"/>
    <mergeCell ref="O19:Q19"/>
    <mergeCell ref="R19:T19"/>
    <mergeCell ref="U19:W19"/>
    <mergeCell ref="C19:E19"/>
    <mergeCell ref="F19:H19"/>
    <mergeCell ref="I19:K19"/>
    <mergeCell ref="L19:N19"/>
    <mergeCell ref="B19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Summary</vt:lpstr>
      <vt:lpstr>Overall</vt:lpstr>
      <vt:lpstr>Voting blocs</vt:lpstr>
      <vt:lpstr>Policy 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2021-09-26T12:14:27Z</dcterms:modified>
</cp:coreProperties>
</file>