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 filterPrivacy="1" codeName="ThisWorkbook"/>
  <xr:revisionPtr revIDLastSave="0" documentId="8_{A7F4749B-F80D-1B4E-9896-AE3A7D38B178}" xr6:coauthVersionLast="46" xr6:coauthVersionMax="46" xr10:uidLastSave="{00000000-0000-0000-0000-000000000000}"/>
  <bookViews>
    <workbookView xWindow="0" yWindow="460" windowWidth="23260" windowHeight="12580" xr2:uid="{00000000-000D-0000-FFFF-FFFF00000000}"/>
  </bookViews>
  <sheets>
    <sheet name="Summary" sheetId="8" r:id="rId1"/>
    <sheet name="Overall" sheetId="1" r:id="rId2"/>
    <sheet name="Voting blocs" sheetId="4" r:id="rId3"/>
    <sheet name="Policy areas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8" i="2" l="1"/>
  <c r="K38" i="2"/>
  <c r="J38" i="2"/>
  <c r="L33" i="2"/>
  <c r="L16" i="2"/>
  <c r="L22" i="2" l="1"/>
  <c r="L23" i="2"/>
  <c r="L24" i="2"/>
  <c r="L25" i="2"/>
  <c r="L26" i="2"/>
  <c r="L27" i="2"/>
  <c r="L28" i="2"/>
  <c r="L29" i="2"/>
  <c r="L30" i="2"/>
  <c r="L31" i="2"/>
  <c r="L32" i="2"/>
  <c r="L21" i="2"/>
  <c r="L5" i="2"/>
  <c r="L6" i="2"/>
  <c r="L7" i="2"/>
  <c r="L8" i="2"/>
  <c r="L9" i="2"/>
  <c r="L10" i="2"/>
  <c r="L11" i="2"/>
  <c r="L12" i="2"/>
  <c r="L13" i="2"/>
  <c r="L14" i="2"/>
  <c r="L15" i="2"/>
  <c r="L4" i="2"/>
  <c r="I47" i="1" l="1"/>
  <c r="J47" i="1"/>
  <c r="K47" i="1"/>
  <c r="L47" i="1"/>
  <c r="M47" i="1"/>
  <c r="N47" i="1"/>
  <c r="G47" i="1"/>
  <c r="H47" i="1"/>
  <c r="F47" i="1"/>
  <c r="K33" i="2" l="1"/>
  <c r="J33" i="2"/>
  <c r="I33" i="2"/>
  <c r="H33" i="2"/>
  <c r="G33" i="2"/>
  <c r="F33" i="2"/>
  <c r="E33" i="2"/>
  <c r="D33" i="2"/>
  <c r="C33" i="2"/>
  <c r="F11" i="4" l="1"/>
  <c r="H90" i="1"/>
  <c r="I90" i="1"/>
  <c r="J90" i="1"/>
  <c r="K90" i="1"/>
  <c r="L90" i="1"/>
  <c r="M90" i="1"/>
  <c r="N90" i="1"/>
  <c r="G90" i="1"/>
  <c r="F90" i="1"/>
  <c r="F5" i="4" l="1"/>
  <c r="I16" i="2" l="1"/>
  <c r="J16" i="2"/>
  <c r="K16" i="2"/>
  <c r="F16" i="2"/>
  <c r="G16" i="2"/>
  <c r="H16" i="2"/>
  <c r="E16" i="2"/>
  <c r="D16" i="2"/>
  <c r="C16" i="2"/>
  <c r="C11" i="4"/>
  <c r="C5" i="4"/>
</calcChain>
</file>

<file path=xl/sharedStrings.xml><?xml version="1.0" encoding="utf-8"?>
<sst xmlns="http://schemas.openxmlformats.org/spreadsheetml/2006/main" count="416" uniqueCount="134">
  <si>
    <t>08/06/2009 - 25/05/2014</t>
  </si>
  <si>
    <t>Date</t>
  </si>
  <si>
    <t>Against</t>
  </si>
  <si>
    <t>Abstention</t>
  </si>
  <si>
    <t>Didn't vote</t>
  </si>
  <si>
    <t>26/05/2014 - 27/05/2019</t>
  </si>
  <si>
    <t>2-group</t>
  </si>
  <si>
    <t>3-group</t>
  </si>
  <si>
    <t>Nr.</t>
  </si>
  <si>
    <t>Agriculture</t>
  </si>
  <si>
    <t>Fisheries</t>
  </si>
  <si>
    <t>SUM</t>
  </si>
  <si>
    <t xml:space="preserve">SUM </t>
  </si>
  <si>
    <t>Highest value (country code)</t>
  </si>
  <si>
    <t>Lowest value (country code)</t>
  </si>
  <si>
    <t>Benelux countries</t>
  </si>
  <si>
    <t>Belgium</t>
  </si>
  <si>
    <t>Netherlands</t>
  </si>
  <si>
    <t>BEL-NED</t>
  </si>
  <si>
    <t>BEL-LUX</t>
  </si>
  <si>
    <t>NED-LUX</t>
  </si>
  <si>
    <t>BEL-NED-LUX</t>
  </si>
  <si>
    <t>-</t>
  </si>
  <si>
    <t>Benelux average*</t>
  </si>
  <si>
    <t>* only 'Against' and 'Abstention'. DV doesn't count.</t>
  </si>
  <si>
    <t>2er bloc</t>
  </si>
  <si>
    <t>3er bloc</t>
  </si>
  <si>
    <t>2009-2014 AVG</t>
  </si>
  <si>
    <t>2014-2019 AVG</t>
  </si>
  <si>
    <t>Luxemburg</t>
  </si>
  <si>
    <t>Meeting ID</t>
  </si>
  <si>
    <t>Configuration</t>
  </si>
  <si>
    <t>Policy area</t>
  </si>
  <si>
    <t>Procedure ID</t>
  </si>
  <si>
    <t>Internal market &amp; Consumer Affairs</t>
  </si>
  <si>
    <t>Environment &amp; Health</t>
  </si>
  <si>
    <t>Telecommunications &amp; Transport</t>
  </si>
  <si>
    <t>Economic and Financial Affairs</t>
  </si>
  <si>
    <t>Transport, Telecommunications and Energy</t>
  </si>
  <si>
    <t>Employment &amp; Social policy</t>
  </si>
  <si>
    <t>Agriculture and Fisheries</t>
  </si>
  <si>
    <t>General Affairs</t>
  </si>
  <si>
    <t>Finances</t>
  </si>
  <si>
    <t>Competitiveness</t>
  </si>
  <si>
    <t>Energy &amp; Industry &amp; Research &amp; Space</t>
  </si>
  <si>
    <t>Foreign Affairs</t>
  </si>
  <si>
    <t>Justice and Home Affairs</t>
  </si>
  <si>
    <t>2010/0253 (COD)</t>
  </si>
  <si>
    <t>Education, Youth and Culture</t>
  </si>
  <si>
    <t>2012/0260 (COD)</t>
  </si>
  <si>
    <t>Environment</t>
  </si>
  <si>
    <t>Justice and Home Affairs &amp; Institutional</t>
  </si>
  <si>
    <t>Economy</t>
  </si>
  <si>
    <t>Total number of votes (all policy areas, all Council configurations): 675</t>
  </si>
  <si>
    <t>Culture &amp; Education &amp; Youth</t>
  </si>
  <si>
    <t>Total number of votes (all policy areas, all Council configurations): 431</t>
  </si>
  <si>
    <t>Total number: 675</t>
  </si>
  <si>
    <t>Total number: 431</t>
  </si>
  <si>
    <t>BEL</t>
  </si>
  <si>
    <t>BEL+NED</t>
  </si>
  <si>
    <t>BEL+LUX+NED</t>
  </si>
  <si>
    <t>NED</t>
  </si>
  <si>
    <t>LUX+NED</t>
  </si>
  <si>
    <t>LUX</t>
  </si>
  <si>
    <t>BEL+LUX</t>
  </si>
  <si>
    <t>NED (7)</t>
  </si>
  <si>
    <t>BEL (10)</t>
  </si>
  <si>
    <t>2008/0198 (COD)</t>
  </si>
  <si>
    <t>2010/0252 (COD)</t>
  </si>
  <si>
    <t>2011/0154 (COD)</t>
  </si>
  <si>
    <t>2008/0157 (COD)</t>
  </si>
  <si>
    <t>2011/0229 (COD)</t>
  </si>
  <si>
    <t>2011/0062 (COD)</t>
  </si>
  <si>
    <t>2011/0359 (COD)</t>
  </si>
  <si>
    <t>2010/0362 (COD)</t>
  </si>
  <si>
    <t>2008/0180 (CNS)</t>
  </si>
  <si>
    <t>2007/0247 (COD)</t>
  </si>
  <si>
    <t>2008/0147 (COD)</t>
  </si>
  <si>
    <t>2010/0051 (COD)</t>
  </si>
  <si>
    <t>2010/0395 (COD)</t>
  </si>
  <si>
    <t>2012/0252 (COD)</t>
  </si>
  <si>
    <t>2012/0253 (COD)</t>
  </si>
  <si>
    <t>2010/0067 (CNS)</t>
  </si>
  <si>
    <t>2011/0455 (COD)</t>
  </si>
  <si>
    <t>2010/0210 (COD)</t>
  </si>
  <si>
    <t>2011/0409 (COD)</t>
  </si>
  <si>
    <t>2013/0439 (COD)</t>
  </si>
  <si>
    <t>NED+LUX</t>
  </si>
  <si>
    <t>NED (5)</t>
  </si>
  <si>
    <t>BEL (12)</t>
  </si>
  <si>
    <t>2010/0208 (COD)</t>
  </si>
  <si>
    <t>2012/0237 (COD)</t>
  </si>
  <si>
    <t>2011/0901B (COD)</t>
  </si>
  <si>
    <t>2011/0901 B (COD)</t>
  </si>
  <si>
    <t>2014/0032 (COD)</t>
  </si>
  <si>
    <t>2016/0282B (COD)</t>
  </si>
  <si>
    <t>2014/0100 (COD)</t>
  </si>
  <si>
    <t>2015/0907(APP)</t>
  </si>
  <si>
    <t>2017/0086 (COD)</t>
  </si>
  <si>
    <t>2016/0382 (COD)</t>
  </si>
  <si>
    <t>2016/0084 (COD)</t>
  </si>
  <si>
    <t>2012/0288 (COD)</t>
  </si>
  <si>
    <t>2013/0246 (COD)</t>
  </si>
  <si>
    <t>2016/0376 (COD)</t>
  </si>
  <si>
    <t>Foreign affairs</t>
  </si>
  <si>
    <t>2016/0281 (COD)</t>
  </si>
  <si>
    <t>2016/0151 (COD)</t>
  </si>
  <si>
    <t>2013/0264 (COD)</t>
  </si>
  <si>
    <t>2015/0269 (COD)</t>
  </si>
  <si>
    <t>2013/0306 (COD)</t>
  </si>
  <si>
    <t>2017/0015 COD</t>
  </si>
  <si>
    <t>2012/0084 (COD)</t>
  </si>
  <si>
    <t>2013/0088 (COD)</t>
  </si>
  <si>
    <t>2013/0089 (COD)</t>
  </si>
  <si>
    <t>2013/0141 (COD)</t>
  </si>
  <si>
    <t>2016/0389 (COD)</t>
  </si>
  <si>
    <t>2018/0040 (COD)</t>
  </si>
  <si>
    <t>2013/0255 (APP)</t>
  </si>
  <si>
    <t>2012/0336 (COD)</t>
  </si>
  <si>
    <t>2013/0398 (COD)</t>
  </si>
  <si>
    <t>2013/0309 (COD)</t>
  </si>
  <si>
    <t>2014/0014 (COD)</t>
  </si>
  <si>
    <t>2016/0287 (COD)</t>
  </si>
  <si>
    <t>2017/0309(COD)</t>
  </si>
  <si>
    <t>2009-2019 AVG (%)</t>
  </si>
  <si>
    <t>Table of contents</t>
  </si>
  <si>
    <t>Summary</t>
  </si>
  <si>
    <t>Overall</t>
  </si>
  <si>
    <t>Minilateral Cooperation in the EU Internal Cohesion, Group Dynamics, and Voting Behaviour of Selected State Blocks</t>
  </si>
  <si>
    <t>Reference</t>
  </si>
  <si>
    <t xml:space="preserve">INSTITUTE FOR FOREIGN AFFAIRS AND TRADE, 2021. Minilateral voting database. Available from https://kki.hu/en/ivf-minilateralism/#related-publications </t>
  </si>
  <si>
    <t>BENELUX SYNCHRONOUS OPPOSITION 2009-2019</t>
  </si>
  <si>
    <t>Voting blocs</t>
  </si>
  <si>
    <t>Policy 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</si>
</sst>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rgb="FFFFFF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0" fillId="0" borderId="6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8" xfId="0" applyBorder="1"/>
    <xf numFmtId="0" fontId="1" fillId="0" borderId="1" xfId="0" applyFont="1" applyBorder="1" applyAlignment="1">
      <alignment horizontal="center"/>
    </xf>
    <xf numFmtId="14" fontId="0" fillId="0" borderId="0" xfId="0" applyNumberFormat="1"/>
    <xf numFmtId="0" fontId="0" fillId="0" borderId="0" xfId="0" applyFill="1" applyBorder="1"/>
    <xf numFmtId="0" fontId="1" fillId="0" borderId="21" xfId="0" applyFont="1" applyBorder="1"/>
    <xf numFmtId="0" fontId="0" fillId="0" borderId="21" xfId="0" applyBorder="1"/>
    <xf numFmtId="0" fontId="0" fillId="0" borderId="22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6" fillId="2" borderId="0" xfId="0" applyFont="1" applyFill="1"/>
    <xf numFmtId="0" fontId="0" fillId="3" borderId="0" xfId="0" applyFill="1"/>
    <xf numFmtId="0" fontId="0" fillId="2" borderId="5" xfId="0" applyFill="1" applyBorder="1"/>
    <xf numFmtId="0" fontId="0" fillId="2" borderId="0" xfId="0" applyFill="1"/>
    <xf numFmtId="14" fontId="0" fillId="2" borderId="0" xfId="0" applyNumberFormat="1" applyFill="1"/>
    <xf numFmtId="0" fontId="0" fillId="0" borderId="25" xfId="0" applyBorder="1"/>
    <xf numFmtId="0" fontId="0" fillId="0" borderId="26" xfId="0" applyBorder="1"/>
    <xf numFmtId="0" fontId="0" fillId="0" borderId="16" xfId="0" applyFill="1" applyBorder="1"/>
    <xf numFmtId="0" fontId="0" fillId="0" borderId="27" xfId="0" applyFill="1" applyBorder="1"/>
    <xf numFmtId="0" fontId="1" fillId="0" borderId="22" xfId="0" applyFont="1" applyBorder="1" applyAlignment="1">
      <alignment horizontal="right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5" xfId="0" applyFill="1" applyBorder="1"/>
    <xf numFmtId="0" fontId="0" fillId="0" borderId="0" xfId="0" applyNumberFormat="1" applyFill="1" applyBorder="1"/>
    <xf numFmtId="0" fontId="0" fillId="0" borderId="0" xfId="0" applyFill="1"/>
    <xf numFmtId="0" fontId="0" fillId="0" borderId="10" xfId="0" applyFill="1" applyBorder="1"/>
    <xf numFmtId="0" fontId="0" fillId="0" borderId="11" xfId="0" applyFill="1" applyBorder="1"/>
    <xf numFmtId="0" fontId="0" fillId="0" borderId="12" xfId="0" applyFill="1" applyBorder="1"/>
    <xf numFmtId="0" fontId="0" fillId="0" borderId="6" xfId="0" applyFill="1" applyBorder="1"/>
    <xf numFmtId="0" fontId="0" fillId="0" borderId="0" xfId="0" quotePrefix="1"/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2" borderId="6" xfId="0" applyFill="1" applyBorder="1"/>
    <xf numFmtId="14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0" borderId="6" xfId="0" quotePrefix="1" applyBorder="1"/>
    <xf numFmtId="14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14" fontId="0" fillId="0" borderId="0" xfId="0" applyNumberFormat="1" applyFill="1"/>
    <xf numFmtId="0" fontId="0" fillId="0" borderId="6" xfId="0" quotePrefix="1" applyFill="1" applyBorder="1"/>
    <xf numFmtId="0" fontId="0" fillId="0" borderId="0" xfId="0" quotePrefix="1" applyFill="1"/>
    <xf numFmtId="0" fontId="0" fillId="0" borderId="20" xfId="0" applyFill="1" applyBorder="1"/>
    <xf numFmtId="0" fontId="0" fillId="0" borderId="21" xfId="0" applyFill="1" applyBorder="1"/>
    <xf numFmtId="0" fontId="1" fillId="0" borderId="22" xfId="0" applyFont="1" applyFill="1" applyBorder="1"/>
    <xf numFmtId="0" fontId="0" fillId="0" borderId="0" xfId="0" applyFill="1" applyAlignment="1">
      <alignment horizontal="right"/>
    </xf>
    <xf numFmtId="14" fontId="0" fillId="3" borderId="0" xfId="0" applyNumberFormat="1" applyFill="1" applyAlignment="1">
      <alignment wrapText="1"/>
    </xf>
    <xf numFmtId="0" fontId="0" fillId="3" borderId="0" xfId="0" applyFill="1" applyAlignment="1">
      <alignment wrapText="1"/>
    </xf>
    <xf numFmtId="0" fontId="0" fillId="3" borderId="6" xfId="0" applyFill="1" applyBorder="1"/>
    <xf numFmtId="0" fontId="0" fillId="3" borderId="5" xfId="0" applyFill="1" applyBorder="1"/>
    <xf numFmtId="0" fontId="0" fillId="2" borderId="6" xfId="0" quotePrefix="1" applyFill="1" applyBorder="1"/>
    <xf numFmtId="0" fontId="0" fillId="2" borderId="0" xfId="0" applyFill="1" applyBorder="1"/>
    <xf numFmtId="0" fontId="0" fillId="0" borderId="6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/>
    <xf numFmtId="0" fontId="1" fillId="0" borderId="8" xfId="0" applyFont="1" applyBorder="1"/>
    <xf numFmtId="0" fontId="1" fillId="0" borderId="30" xfId="0" applyFont="1" applyBorder="1"/>
    <xf numFmtId="0" fontId="1" fillId="0" borderId="8" xfId="0" applyFont="1" applyFill="1" applyBorder="1"/>
    <xf numFmtId="0" fontId="1" fillId="0" borderId="30" xfId="0" applyFont="1" applyFill="1" applyBorder="1"/>
    <xf numFmtId="0" fontId="0" fillId="0" borderId="34" xfId="0" applyBorder="1" applyAlignment="1">
      <alignment horizontal="center" vertical="center" wrapText="1"/>
    </xf>
    <xf numFmtId="0" fontId="0" fillId="0" borderId="35" xfId="0" applyBorder="1"/>
    <xf numFmtId="0" fontId="7" fillId="0" borderId="0" xfId="1"/>
    <xf numFmtId="0" fontId="0" fillId="4" borderId="0" xfId="0" applyFill="1" applyBorder="1"/>
    <xf numFmtId="0" fontId="2" fillId="4" borderId="0" xfId="0" applyFont="1" applyFill="1" applyBorder="1"/>
    <xf numFmtId="0" fontId="1" fillId="4" borderId="0" xfId="0" applyFont="1" applyFill="1" applyBorder="1"/>
    <xf numFmtId="0" fontId="7" fillId="0" borderId="0" xfId="1" applyBorder="1"/>
    <xf numFmtId="0" fontId="7" fillId="0" borderId="0" xfId="1" applyFill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</cellXfs>
  <cellStyles count="2">
    <cellStyle name="Hivatkozás" xfId="1" builtinId="8"/>
    <cellStyle name="Normál" xfId="0" builtinId="0"/>
  </cellStyles>
  <dxfs count="4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FFFF"/>
      <color rgb="FFA50021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457200</xdr:colOff>
      <xdr:row>10</xdr:row>
      <xdr:rowOff>114300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331D5D61-B2C3-4197-9B96-09CC4BB8E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943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4F219-318D-4600-9CAF-19C0195715EC}">
  <sheetPr codeName="Munka7"/>
  <dimension ref="A1:O38"/>
  <sheetViews>
    <sheetView tabSelected="1" workbookViewId="0">
      <selection activeCell="G38" sqref="G38"/>
    </sheetView>
  </sheetViews>
  <sheetFormatPr baseColWidth="10" defaultColWidth="8.83203125" defaultRowHeight="15" x14ac:dyDescent="0.2"/>
  <sheetData>
    <row r="1" spans="1:15" x14ac:dyDescent="0.2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x14ac:dyDescent="0.2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x14ac:dyDescent="0.2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x14ac:dyDescent="0.2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</row>
    <row r="6" spans="1:15" x14ac:dyDescent="0.2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</row>
    <row r="7" spans="1:15" x14ac:dyDescent="0.2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1:15" x14ac:dyDescent="0.2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5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</row>
    <row r="10" spans="1:15" x14ac:dyDescent="0.2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</row>
    <row r="11" spans="1:15" x14ac:dyDescent="0.2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</row>
    <row r="12" spans="1:15" ht="16" x14ac:dyDescent="0.2">
      <c r="A12" s="77" t="s">
        <v>131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x14ac:dyDescent="0.2">
      <c r="A13" s="78" t="s">
        <v>128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</row>
    <row r="14" spans="1:15" x14ac:dyDescent="0.2">
      <c r="A14" s="76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</row>
    <row r="15" spans="1:15" x14ac:dyDescent="0.2">
      <c r="A15" s="78" t="s">
        <v>129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</row>
    <row r="16" spans="1:15" x14ac:dyDescent="0.2">
      <c r="A16" s="76" t="s">
        <v>130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</row>
    <row r="17" spans="1:15" x14ac:dyDescent="0.2">
      <c r="A17" s="76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</row>
    <row r="18" spans="1:15" x14ac:dyDescent="0.2">
      <c r="A18" s="76"/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</row>
    <row r="19" spans="1:15" x14ac:dyDescent="0.2">
      <c r="A19" s="78" t="s">
        <v>125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</row>
    <row r="20" spans="1:15" x14ac:dyDescent="0.2">
      <c r="A20" s="79" t="s">
        <v>126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</row>
    <row r="21" spans="1:15" x14ac:dyDescent="0.2">
      <c r="A21" s="79" t="s">
        <v>127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</row>
    <row r="22" spans="1:15" x14ac:dyDescent="0.2">
      <c r="A22" s="79" t="s">
        <v>132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</row>
    <row r="23" spans="1:15" x14ac:dyDescent="0.2">
      <c r="A23" s="79" t="s">
        <v>133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</row>
    <row r="24" spans="1:15" x14ac:dyDescent="0.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spans="1:15" x14ac:dyDescent="0.2">
      <c r="A25" s="80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spans="1:15" x14ac:dyDescent="0.2">
      <c r="A26" s="80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1:15" x14ac:dyDescent="0.2">
      <c r="A27" s="80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1:15" x14ac:dyDescent="0.2">
      <c r="A28" s="80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x14ac:dyDescent="0.2">
      <c r="A29" s="80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</row>
    <row r="30" spans="1:15" x14ac:dyDescent="0.2">
      <c r="A30" s="80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</row>
    <row r="31" spans="1:15" x14ac:dyDescent="0.2">
      <c r="A31" s="80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</row>
    <row r="32" spans="1:15" x14ac:dyDescent="0.2">
      <c r="A32" s="80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</row>
    <row r="33" spans="1:15" x14ac:dyDescent="0.2">
      <c r="A33" s="80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</row>
    <row r="35" spans="1:15" x14ac:dyDescent="0.2">
      <c r="A35" s="75"/>
    </row>
    <row r="36" spans="1:15" x14ac:dyDescent="0.2">
      <c r="A36" s="75"/>
    </row>
    <row r="37" spans="1:15" x14ac:dyDescent="0.2">
      <c r="A37" s="75"/>
    </row>
    <row r="38" spans="1:15" x14ac:dyDescent="0.2">
      <c r="A38" s="75"/>
    </row>
  </sheetData>
  <hyperlinks>
    <hyperlink ref="A20" location="'Summary'!A1" display="Summary" xr:uid="{22AE0DC0-C6C1-4F9B-8DB0-DEDD8C5CA800}"/>
    <hyperlink ref="A21" location="'Overall'!A1" display="Overall" xr:uid="{ACBCAF87-F50D-485B-8BCD-AD659EA5D621}"/>
    <hyperlink ref="A22" location="'Voting blocs'!A1" display="Voting blocs" xr:uid="{AAED5FFC-4C2F-44D0-8EBB-857032F5514D}"/>
    <hyperlink ref="A23" location="'Policy areas'!A1" display="Policy areas" xr:uid="{B4E5C6BB-970E-40A8-BEF5-E56B950DB668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R90"/>
  <sheetViews>
    <sheetView zoomScale="85" zoomScaleNormal="85" workbookViewId="0">
      <selection activeCell="G78" sqref="G78"/>
    </sheetView>
  </sheetViews>
  <sheetFormatPr baseColWidth="10" defaultColWidth="8.83203125" defaultRowHeight="15" x14ac:dyDescent="0.2"/>
  <cols>
    <col min="1" max="1" width="12.83203125" bestFit="1" customWidth="1"/>
    <col min="2" max="2" width="14.1640625" bestFit="1" customWidth="1"/>
    <col min="3" max="3" width="49.5" bestFit="1" customWidth="1"/>
    <col min="4" max="4" width="35.5" bestFit="1" customWidth="1"/>
    <col min="5" max="5" width="18.1640625" customWidth="1"/>
    <col min="7" max="7" width="9.6640625" bestFit="1" customWidth="1"/>
    <col min="8" max="8" width="11.5" customWidth="1"/>
    <col min="9" max="9" width="6.83203125" bestFit="1" customWidth="1"/>
    <col min="10" max="10" width="9.6640625" bestFit="1" customWidth="1"/>
    <col min="11" max="11" width="12.33203125" customWidth="1"/>
    <col min="13" max="13" width="9.6640625" bestFit="1" customWidth="1"/>
    <col min="14" max="14" width="9.83203125" bestFit="1" customWidth="1"/>
    <col min="16" max="16" width="10.33203125" bestFit="1" customWidth="1"/>
    <col min="17" max="17" width="9.6640625" bestFit="1" customWidth="1"/>
    <col min="19" max="19" width="9.6640625" bestFit="1" customWidth="1"/>
    <col min="20" max="20" width="9.83203125" bestFit="1" customWidth="1"/>
    <col min="22" max="22" width="9.6640625" bestFit="1" customWidth="1"/>
    <col min="23" max="23" width="11.33203125" customWidth="1"/>
    <col min="24" max="24" width="6.83203125" bestFit="1" customWidth="1"/>
    <col min="26" max="26" width="11" customWidth="1"/>
    <col min="28" max="28" width="9.6640625" bestFit="1" customWidth="1"/>
    <col min="29" max="29" width="10.33203125" customWidth="1"/>
  </cols>
  <sheetData>
    <row r="1" spans="1:18" ht="19" x14ac:dyDescent="0.2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8" ht="16" x14ac:dyDescent="0.2">
      <c r="A2" s="91" t="s">
        <v>53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3"/>
    </row>
    <row r="3" spans="1:18" ht="16" x14ac:dyDescent="0.2">
      <c r="A3" s="69" t="s">
        <v>1</v>
      </c>
      <c r="B3" s="69" t="s">
        <v>30</v>
      </c>
      <c r="C3" s="69" t="s">
        <v>31</v>
      </c>
      <c r="D3" s="69" t="s">
        <v>32</v>
      </c>
      <c r="E3" s="70" t="s">
        <v>33</v>
      </c>
      <c r="F3" s="84" t="s">
        <v>15</v>
      </c>
      <c r="G3" s="84"/>
      <c r="H3" s="84"/>
      <c r="I3" s="84"/>
      <c r="J3" s="84"/>
      <c r="K3" s="84"/>
      <c r="L3" s="84"/>
      <c r="M3" s="84"/>
      <c r="N3" s="85"/>
    </row>
    <row r="4" spans="1:18" x14ac:dyDescent="0.2">
      <c r="A4" s="3"/>
      <c r="B4" s="24"/>
      <c r="C4" s="24"/>
      <c r="D4" s="24"/>
      <c r="F4" s="99" t="s">
        <v>16</v>
      </c>
      <c r="G4" s="100"/>
      <c r="H4" s="101"/>
      <c r="I4" s="99" t="s">
        <v>29</v>
      </c>
      <c r="J4" s="100"/>
      <c r="K4" s="101"/>
      <c r="L4" s="99" t="s">
        <v>17</v>
      </c>
      <c r="M4" s="100"/>
      <c r="N4" s="101"/>
      <c r="Q4" s="25"/>
      <c r="R4" t="s">
        <v>25</v>
      </c>
    </row>
    <row r="5" spans="1:18" x14ac:dyDescent="0.2">
      <c r="A5" s="37"/>
      <c r="B5" s="38"/>
      <c r="C5" s="38"/>
      <c r="D5" s="38"/>
      <c r="E5" s="39"/>
      <c r="F5" s="40" t="s">
        <v>2</v>
      </c>
      <c r="G5" s="41" t="s">
        <v>3</v>
      </c>
      <c r="H5" s="42" t="s">
        <v>4</v>
      </c>
      <c r="I5" s="40" t="s">
        <v>2</v>
      </c>
      <c r="J5" s="41" t="s">
        <v>3</v>
      </c>
      <c r="K5" s="42" t="s">
        <v>4</v>
      </c>
      <c r="L5" s="40" t="s">
        <v>2</v>
      </c>
      <c r="M5" s="41" t="s">
        <v>3</v>
      </c>
      <c r="N5" s="42" t="s">
        <v>4</v>
      </c>
      <c r="Q5" s="26"/>
      <c r="R5" t="s">
        <v>26</v>
      </c>
    </row>
    <row r="6" spans="1:18" x14ac:dyDescent="0.2">
      <c r="A6" s="53">
        <v>40007</v>
      </c>
      <c r="B6" s="39">
        <v>2956</v>
      </c>
      <c r="C6" s="39" t="s">
        <v>40</v>
      </c>
      <c r="D6" s="39" t="s">
        <v>9</v>
      </c>
      <c r="E6" s="54" t="s">
        <v>22</v>
      </c>
      <c r="F6" s="37"/>
      <c r="G6" s="39">
        <v>1</v>
      </c>
      <c r="H6" s="43"/>
      <c r="I6" s="37"/>
      <c r="J6" s="39"/>
      <c r="K6" s="43"/>
      <c r="L6" s="37"/>
      <c r="M6" s="39"/>
      <c r="N6" s="43"/>
    </row>
    <row r="7" spans="1:18" x14ac:dyDescent="0.2">
      <c r="A7" s="16">
        <v>40007</v>
      </c>
      <c r="B7">
        <v>2956</v>
      </c>
      <c r="C7" t="s">
        <v>40</v>
      </c>
      <c r="D7" t="s">
        <v>9</v>
      </c>
      <c r="E7" s="50" t="s">
        <v>22</v>
      </c>
      <c r="F7" s="37"/>
      <c r="G7" s="39"/>
      <c r="H7" s="43"/>
      <c r="I7" s="37"/>
      <c r="J7" s="39"/>
      <c r="K7" s="43"/>
      <c r="L7" s="37">
        <v>1</v>
      </c>
      <c r="M7" s="39"/>
      <c r="N7" s="43"/>
    </row>
    <row r="8" spans="1:18" x14ac:dyDescent="0.2">
      <c r="A8" s="16">
        <v>40080</v>
      </c>
      <c r="B8">
        <v>2963</v>
      </c>
      <c r="C8" t="s">
        <v>43</v>
      </c>
      <c r="D8" s="44" t="s">
        <v>9</v>
      </c>
      <c r="E8" s="2" t="s">
        <v>75</v>
      </c>
      <c r="F8" s="37"/>
      <c r="G8" s="39"/>
      <c r="H8" s="43"/>
      <c r="I8" s="37"/>
      <c r="J8" s="39"/>
      <c r="K8" s="43"/>
      <c r="L8" s="37"/>
      <c r="M8" s="39">
        <v>1</v>
      </c>
      <c r="N8" s="43"/>
    </row>
    <row r="9" spans="1:18" x14ac:dyDescent="0.2">
      <c r="A9" s="16">
        <v>40137</v>
      </c>
      <c r="B9">
        <v>2976</v>
      </c>
      <c r="C9" t="s">
        <v>40</v>
      </c>
      <c r="D9" t="s">
        <v>9</v>
      </c>
      <c r="E9" s="2" t="s">
        <v>76</v>
      </c>
      <c r="F9" s="37"/>
      <c r="G9" s="39"/>
      <c r="H9" s="43"/>
      <c r="I9" s="37"/>
      <c r="J9" s="39"/>
      <c r="K9" s="43"/>
      <c r="L9" s="37"/>
      <c r="M9" s="39">
        <v>1</v>
      </c>
      <c r="N9" s="43"/>
    </row>
    <row r="10" spans="1:18" x14ac:dyDescent="0.2">
      <c r="A10" s="48">
        <v>40238</v>
      </c>
      <c r="B10" s="49">
        <v>2999</v>
      </c>
      <c r="C10" s="28" t="s">
        <v>43</v>
      </c>
      <c r="D10" s="28" t="s">
        <v>9</v>
      </c>
      <c r="E10" s="47" t="s">
        <v>67</v>
      </c>
      <c r="F10" s="27"/>
      <c r="G10" s="28">
        <v>1</v>
      </c>
      <c r="H10" s="47"/>
      <c r="I10" s="27"/>
      <c r="J10" s="28"/>
      <c r="K10" s="47"/>
      <c r="L10" s="27">
        <v>1</v>
      </c>
      <c r="M10" s="28"/>
      <c r="N10" s="47"/>
    </row>
    <row r="11" spans="1:18" x14ac:dyDescent="0.2">
      <c r="A11" s="45">
        <v>40532</v>
      </c>
      <c r="B11" s="46">
        <v>3061</v>
      </c>
      <c r="C11" t="s">
        <v>50</v>
      </c>
      <c r="D11" s="44" t="s">
        <v>51</v>
      </c>
      <c r="E11" s="2" t="s">
        <v>82</v>
      </c>
      <c r="F11" s="37"/>
      <c r="G11" s="39"/>
      <c r="H11" s="43"/>
      <c r="I11" s="37"/>
      <c r="J11" s="39"/>
      <c r="K11" s="43"/>
      <c r="L11" s="37"/>
      <c r="M11" s="39"/>
      <c r="N11" s="43">
        <v>1</v>
      </c>
    </row>
    <row r="12" spans="1:18" x14ac:dyDescent="0.2">
      <c r="A12" s="45">
        <v>40588</v>
      </c>
      <c r="B12" s="46">
        <v>3066</v>
      </c>
      <c r="C12" t="s">
        <v>48</v>
      </c>
      <c r="D12" s="44" t="s">
        <v>36</v>
      </c>
      <c r="E12" s="2" t="s">
        <v>77</v>
      </c>
      <c r="F12" s="37"/>
      <c r="G12" s="39"/>
      <c r="H12" s="43"/>
      <c r="I12" s="37"/>
      <c r="J12" s="39"/>
      <c r="K12" s="43"/>
      <c r="L12" s="37"/>
      <c r="M12" s="39">
        <v>1</v>
      </c>
      <c r="N12" s="43"/>
    </row>
    <row r="13" spans="1:18" x14ac:dyDescent="0.2">
      <c r="A13" s="45">
        <v>40588</v>
      </c>
      <c r="B13" s="46">
        <v>3066</v>
      </c>
      <c r="C13" t="s">
        <v>48</v>
      </c>
      <c r="D13" s="44" t="s">
        <v>51</v>
      </c>
      <c r="E13" s="2" t="s">
        <v>78</v>
      </c>
      <c r="F13" s="37"/>
      <c r="G13" s="39"/>
      <c r="H13" s="43"/>
      <c r="I13" s="37"/>
      <c r="J13" s="39"/>
      <c r="K13" s="43"/>
      <c r="L13" s="37"/>
      <c r="M13" s="39">
        <v>1</v>
      </c>
      <c r="N13" s="43"/>
    </row>
    <row r="14" spans="1:18" x14ac:dyDescent="0.2">
      <c r="A14" s="45">
        <v>40617</v>
      </c>
      <c r="B14" s="46">
        <v>3076</v>
      </c>
      <c r="C14" t="s">
        <v>37</v>
      </c>
      <c r="D14" t="s">
        <v>42</v>
      </c>
      <c r="E14" s="50" t="s">
        <v>22</v>
      </c>
      <c r="F14" s="37">
        <v>1</v>
      </c>
      <c r="G14" s="39"/>
      <c r="H14" s="43"/>
      <c r="I14" s="37"/>
      <c r="J14" s="39"/>
      <c r="K14" s="43"/>
      <c r="L14" s="37"/>
      <c r="M14" s="39"/>
      <c r="N14" s="43"/>
    </row>
    <row r="15" spans="1:18" x14ac:dyDescent="0.2">
      <c r="A15" s="60">
        <v>40798</v>
      </c>
      <c r="B15" s="61">
        <v>3109</v>
      </c>
      <c r="C15" s="26" t="s">
        <v>41</v>
      </c>
      <c r="D15" s="26" t="s">
        <v>34</v>
      </c>
      <c r="E15" s="62" t="s">
        <v>70</v>
      </c>
      <c r="F15" s="63">
        <v>1</v>
      </c>
      <c r="G15" s="26"/>
      <c r="H15" s="62"/>
      <c r="I15" s="63">
        <v>1</v>
      </c>
      <c r="J15" s="26"/>
      <c r="K15" s="62"/>
      <c r="L15" s="63">
        <v>1</v>
      </c>
      <c r="M15" s="26"/>
      <c r="N15" s="62"/>
    </row>
    <row r="16" spans="1:18" x14ac:dyDescent="0.2">
      <c r="A16" s="45">
        <v>40798</v>
      </c>
      <c r="B16" s="46">
        <v>3109</v>
      </c>
      <c r="C16" t="s">
        <v>41</v>
      </c>
      <c r="D16" s="44" t="s">
        <v>36</v>
      </c>
      <c r="E16" s="2" t="s">
        <v>77</v>
      </c>
      <c r="F16" s="37"/>
      <c r="G16" s="39"/>
      <c r="H16" s="43"/>
      <c r="I16" s="37"/>
      <c r="J16" s="39"/>
      <c r="K16" s="43"/>
      <c r="L16" s="37"/>
      <c r="M16" s="39">
        <v>1</v>
      </c>
      <c r="N16" s="43"/>
    </row>
    <row r="17" spans="1:14" x14ac:dyDescent="0.2">
      <c r="A17" s="45">
        <v>40798</v>
      </c>
      <c r="B17" s="46">
        <v>3109</v>
      </c>
      <c r="C17" t="s">
        <v>41</v>
      </c>
      <c r="D17" t="s">
        <v>42</v>
      </c>
      <c r="E17" s="50" t="s">
        <v>22</v>
      </c>
      <c r="F17" s="37"/>
      <c r="G17" s="39"/>
      <c r="H17" s="43"/>
      <c r="I17" s="37"/>
      <c r="J17" s="39"/>
      <c r="K17" s="43"/>
      <c r="L17" s="37">
        <v>1</v>
      </c>
      <c r="M17" s="39"/>
      <c r="N17" s="43"/>
    </row>
    <row r="18" spans="1:14" x14ac:dyDescent="0.2">
      <c r="A18" s="45">
        <v>40877</v>
      </c>
      <c r="B18" s="46">
        <v>3129</v>
      </c>
      <c r="C18" t="s">
        <v>37</v>
      </c>
      <c r="D18" t="s">
        <v>42</v>
      </c>
      <c r="E18" s="50" t="s">
        <v>22</v>
      </c>
      <c r="F18" s="37"/>
      <c r="G18" s="39"/>
      <c r="H18" s="43"/>
      <c r="I18" s="37"/>
      <c r="J18" s="39"/>
      <c r="K18" s="43"/>
      <c r="L18" s="37">
        <v>1</v>
      </c>
      <c r="M18" s="39"/>
      <c r="N18" s="43"/>
    </row>
    <row r="19" spans="1:14" x14ac:dyDescent="0.2">
      <c r="A19" s="51">
        <v>40890</v>
      </c>
      <c r="B19" s="52">
        <v>3134</v>
      </c>
      <c r="C19" s="39" t="s">
        <v>38</v>
      </c>
      <c r="D19" s="55" t="s">
        <v>36</v>
      </c>
      <c r="E19" s="43" t="s">
        <v>68</v>
      </c>
      <c r="F19" s="37"/>
      <c r="G19" s="39">
        <v>1</v>
      </c>
      <c r="H19" s="43"/>
      <c r="I19" s="37"/>
      <c r="J19" s="39"/>
      <c r="K19" s="43"/>
      <c r="L19" s="37"/>
      <c r="M19" s="39"/>
      <c r="N19" s="43"/>
    </row>
    <row r="20" spans="1:14" x14ac:dyDescent="0.2">
      <c r="A20" s="48">
        <v>40967</v>
      </c>
      <c r="B20" s="49">
        <v>3150</v>
      </c>
      <c r="C20" s="28" t="s">
        <v>41</v>
      </c>
      <c r="D20" s="28" t="s">
        <v>9</v>
      </c>
      <c r="E20" s="47" t="s">
        <v>74</v>
      </c>
      <c r="F20" s="65"/>
      <c r="G20" s="28"/>
      <c r="H20" s="47"/>
      <c r="I20" s="27">
        <v>1</v>
      </c>
      <c r="J20" s="28"/>
      <c r="K20" s="47"/>
      <c r="L20" s="27"/>
      <c r="M20" s="28">
        <v>1</v>
      </c>
      <c r="N20" s="47"/>
    </row>
    <row r="21" spans="1:14" x14ac:dyDescent="0.2">
      <c r="A21" s="45">
        <v>40976</v>
      </c>
      <c r="B21" s="46">
        <v>3151</v>
      </c>
      <c r="C21" t="s">
        <v>46</v>
      </c>
      <c r="D21" s="44" t="s">
        <v>36</v>
      </c>
      <c r="E21" s="2" t="s">
        <v>47</v>
      </c>
      <c r="F21" s="17"/>
      <c r="G21" s="39"/>
      <c r="H21" s="43"/>
      <c r="I21" s="37">
        <v>1</v>
      </c>
      <c r="J21" s="39"/>
      <c r="K21" s="43"/>
      <c r="L21" s="37"/>
      <c r="M21" s="39"/>
      <c r="N21" s="43"/>
    </row>
    <row r="22" spans="1:14" x14ac:dyDescent="0.2">
      <c r="A22" s="48">
        <v>40994</v>
      </c>
      <c r="B22" s="49">
        <v>3158</v>
      </c>
      <c r="C22" s="28" t="s">
        <v>41</v>
      </c>
      <c r="D22" s="28" t="s">
        <v>42</v>
      </c>
      <c r="E22" s="64" t="s">
        <v>22</v>
      </c>
      <c r="F22" s="65"/>
      <c r="G22" s="28"/>
      <c r="H22" s="47"/>
      <c r="I22" s="27"/>
      <c r="J22" s="28">
        <v>1</v>
      </c>
      <c r="K22" s="47"/>
      <c r="L22" s="27"/>
      <c r="M22" s="28">
        <v>1</v>
      </c>
      <c r="N22" s="47"/>
    </row>
    <row r="23" spans="1:14" x14ac:dyDescent="0.2">
      <c r="A23" s="45">
        <v>41114</v>
      </c>
      <c r="B23" s="46">
        <v>3184</v>
      </c>
      <c r="C23" t="s">
        <v>41</v>
      </c>
      <c r="D23" t="s">
        <v>42</v>
      </c>
      <c r="E23" s="50" t="s">
        <v>22</v>
      </c>
      <c r="F23" s="17"/>
      <c r="G23" s="39"/>
      <c r="H23" s="43"/>
      <c r="I23" s="37"/>
      <c r="J23" s="39"/>
      <c r="K23" s="43"/>
      <c r="L23" s="37">
        <v>1</v>
      </c>
      <c r="M23" s="39"/>
      <c r="N23" s="43"/>
    </row>
    <row r="24" spans="1:14" x14ac:dyDescent="0.2">
      <c r="A24" s="45">
        <v>41207</v>
      </c>
      <c r="B24" s="46">
        <v>3195</v>
      </c>
      <c r="C24" t="s">
        <v>46</v>
      </c>
      <c r="D24" t="s">
        <v>42</v>
      </c>
      <c r="E24" s="2" t="s">
        <v>79</v>
      </c>
      <c r="F24" s="37"/>
      <c r="G24" s="39"/>
      <c r="H24" s="43"/>
      <c r="I24" s="37"/>
      <c r="J24" s="39"/>
      <c r="K24" s="43"/>
      <c r="L24" s="37"/>
      <c r="M24" s="39">
        <v>1</v>
      </c>
      <c r="N24" s="43"/>
    </row>
    <row r="25" spans="1:14" x14ac:dyDescent="0.2">
      <c r="A25" s="45">
        <v>41211</v>
      </c>
      <c r="B25" s="46">
        <v>3196</v>
      </c>
      <c r="C25" t="s">
        <v>38</v>
      </c>
      <c r="D25" s="44" t="s">
        <v>36</v>
      </c>
      <c r="E25" s="2" t="s">
        <v>47</v>
      </c>
      <c r="F25" s="37"/>
      <c r="G25" s="39"/>
      <c r="H25" s="43"/>
      <c r="I25" s="37">
        <v>1</v>
      </c>
      <c r="J25" s="39"/>
      <c r="K25" s="43"/>
      <c r="L25" s="37"/>
      <c r="M25" s="39"/>
      <c r="N25" s="43"/>
    </row>
    <row r="26" spans="1:14" x14ac:dyDescent="0.2">
      <c r="A26" s="45">
        <v>41233</v>
      </c>
      <c r="B26" s="46">
        <v>3200</v>
      </c>
      <c r="C26" t="s">
        <v>41</v>
      </c>
      <c r="D26" t="s">
        <v>42</v>
      </c>
      <c r="E26" s="50" t="s">
        <v>22</v>
      </c>
      <c r="F26" s="37"/>
      <c r="G26" s="39"/>
      <c r="H26" s="43"/>
      <c r="I26" s="37"/>
      <c r="J26" s="39"/>
      <c r="K26" s="43"/>
      <c r="L26" s="37">
        <v>1</v>
      </c>
      <c r="M26" s="39"/>
      <c r="N26" s="43"/>
    </row>
    <row r="27" spans="1:14" x14ac:dyDescent="0.2">
      <c r="A27" s="45">
        <v>41249</v>
      </c>
      <c r="B27" s="46">
        <v>3207</v>
      </c>
      <c r="C27" t="s">
        <v>46</v>
      </c>
      <c r="D27" t="s">
        <v>42</v>
      </c>
      <c r="E27" s="50" t="s">
        <v>22</v>
      </c>
      <c r="F27" s="37"/>
      <c r="G27" s="39"/>
      <c r="H27" s="43"/>
      <c r="I27" s="37"/>
      <c r="J27" s="39"/>
      <c r="K27" s="43"/>
      <c r="L27" s="37">
        <v>1</v>
      </c>
      <c r="M27" s="39"/>
      <c r="N27" s="43"/>
    </row>
    <row r="28" spans="1:14" x14ac:dyDescent="0.2">
      <c r="A28" s="45">
        <v>41249</v>
      </c>
      <c r="B28" s="46">
        <v>3207</v>
      </c>
      <c r="C28" t="s">
        <v>46</v>
      </c>
      <c r="D28" t="s">
        <v>42</v>
      </c>
      <c r="E28" s="50" t="s">
        <v>22</v>
      </c>
      <c r="F28" s="37"/>
      <c r="G28" s="39"/>
      <c r="H28" s="43"/>
      <c r="I28" s="37"/>
      <c r="J28" s="39"/>
      <c r="K28" s="43"/>
      <c r="L28" s="37">
        <v>1</v>
      </c>
      <c r="M28" s="39"/>
      <c r="N28" s="43"/>
    </row>
    <row r="29" spans="1:14" x14ac:dyDescent="0.2">
      <c r="A29" s="45">
        <v>41330</v>
      </c>
      <c r="B29" s="46">
        <v>3225</v>
      </c>
      <c r="C29" t="s">
        <v>40</v>
      </c>
      <c r="D29" t="s">
        <v>42</v>
      </c>
      <c r="E29" s="2" t="s">
        <v>80</v>
      </c>
      <c r="F29" s="37"/>
      <c r="G29" s="39"/>
      <c r="H29" s="43"/>
      <c r="I29" s="37"/>
      <c r="J29" s="39"/>
      <c r="K29" s="43"/>
      <c r="L29" s="37"/>
      <c r="M29" s="39">
        <v>1</v>
      </c>
      <c r="N29" s="43"/>
    </row>
    <row r="30" spans="1:14" x14ac:dyDescent="0.2">
      <c r="A30" s="45">
        <v>41330</v>
      </c>
      <c r="B30" s="46">
        <v>3225</v>
      </c>
      <c r="C30" t="s">
        <v>40</v>
      </c>
      <c r="D30" s="44" t="s">
        <v>51</v>
      </c>
      <c r="E30" s="2" t="s">
        <v>81</v>
      </c>
      <c r="F30" s="37"/>
      <c r="G30" s="39"/>
      <c r="H30" s="43"/>
      <c r="I30" s="37"/>
      <c r="J30" s="39"/>
      <c r="K30" s="43"/>
      <c r="L30" s="37"/>
      <c r="M30" s="39">
        <v>1</v>
      </c>
      <c r="N30" s="43"/>
    </row>
    <row r="31" spans="1:14" x14ac:dyDescent="0.2">
      <c r="A31" s="45">
        <v>41464</v>
      </c>
      <c r="B31" s="46">
        <v>3252</v>
      </c>
      <c r="C31" t="s">
        <v>37</v>
      </c>
      <c r="D31" t="s">
        <v>42</v>
      </c>
      <c r="E31" s="50" t="s">
        <v>22</v>
      </c>
      <c r="F31" s="37"/>
      <c r="G31" s="39"/>
      <c r="H31" s="43"/>
      <c r="I31" s="37"/>
      <c r="J31" s="39"/>
      <c r="K31" s="43"/>
      <c r="L31" s="37">
        <v>1</v>
      </c>
      <c r="M31" s="39"/>
      <c r="N31" s="43"/>
    </row>
    <row r="32" spans="1:14" x14ac:dyDescent="0.2">
      <c r="A32" s="45">
        <v>41470</v>
      </c>
      <c r="B32" s="46">
        <v>3253</v>
      </c>
      <c r="C32" t="s">
        <v>40</v>
      </c>
      <c r="D32" t="s">
        <v>42</v>
      </c>
      <c r="E32" s="50" t="s">
        <v>22</v>
      </c>
      <c r="F32" s="37"/>
      <c r="G32" s="39"/>
      <c r="H32" s="43"/>
      <c r="I32" s="37"/>
      <c r="J32" s="39"/>
      <c r="K32" s="43"/>
      <c r="L32" s="37">
        <v>1</v>
      </c>
      <c r="M32" s="39"/>
      <c r="N32" s="43"/>
    </row>
    <row r="33" spans="1:14" x14ac:dyDescent="0.2">
      <c r="A33" s="51">
        <v>41554</v>
      </c>
      <c r="B33" s="52">
        <v>3260</v>
      </c>
      <c r="C33" s="39" t="s">
        <v>46</v>
      </c>
      <c r="D33" s="55" t="s">
        <v>51</v>
      </c>
      <c r="E33" s="43" t="s">
        <v>69</v>
      </c>
      <c r="F33" s="37"/>
      <c r="G33" s="39">
        <v>1</v>
      </c>
      <c r="H33" s="43"/>
      <c r="I33" s="37"/>
      <c r="J33" s="39"/>
      <c r="K33" s="43"/>
      <c r="L33" s="37"/>
      <c r="M33" s="39"/>
      <c r="N33" s="43"/>
    </row>
    <row r="34" spans="1:14" x14ac:dyDescent="0.2">
      <c r="A34" s="45">
        <v>41554</v>
      </c>
      <c r="B34" s="46">
        <v>3260</v>
      </c>
      <c r="C34" t="s">
        <v>46</v>
      </c>
      <c r="D34" t="s">
        <v>42</v>
      </c>
      <c r="E34" s="50" t="s">
        <v>22</v>
      </c>
      <c r="F34" s="37"/>
      <c r="G34" s="39"/>
      <c r="H34" s="43"/>
      <c r="I34" s="37"/>
      <c r="J34" s="39"/>
      <c r="K34" s="43"/>
      <c r="L34" s="37">
        <v>1</v>
      </c>
      <c r="M34" s="39"/>
      <c r="N34" s="43"/>
    </row>
    <row r="35" spans="1:14" x14ac:dyDescent="0.2">
      <c r="A35" s="45">
        <v>41557</v>
      </c>
      <c r="B35" s="46">
        <v>3261</v>
      </c>
      <c r="C35" t="s">
        <v>38</v>
      </c>
      <c r="D35" s="44" t="s">
        <v>51</v>
      </c>
      <c r="E35" s="2" t="s">
        <v>83</v>
      </c>
      <c r="F35" s="37"/>
      <c r="G35" s="39"/>
      <c r="H35" s="43"/>
      <c r="I35" s="37"/>
      <c r="J35" s="39"/>
      <c r="K35" s="43"/>
      <c r="L35" s="37">
        <v>1</v>
      </c>
      <c r="M35" s="39"/>
      <c r="N35" s="43"/>
    </row>
    <row r="36" spans="1:14" x14ac:dyDescent="0.2">
      <c r="A36" s="45">
        <v>41597</v>
      </c>
      <c r="B36" s="46">
        <v>3274</v>
      </c>
      <c r="C36" t="s">
        <v>41</v>
      </c>
      <c r="D36" t="s">
        <v>42</v>
      </c>
      <c r="E36" s="50" t="s">
        <v>22</v>
      </c>
      <c r="F36" s="37"/>
      <c r="G36" s="39"/>
      <c r="H36" s="43"/>
      <c r="I36" s="37"/>
      <c r="J36" s="39"/>
      <c r="K36" s="43"/>
      <c r="L36" s="37">
        <v>1</v>
      </c>
      <c r="M36" s="39"/>
      <c r="N36" s="43"/>
    </row>
    <row r="37" spans="1:14" x14ac:dyDescent="0.2">
      <c r="A37" s="45">
        <v>41597</v>
      </c>
      <c r="B37" s="46">
        <v>3274</v>
      </c>
      <c r="C37" t="s">
        <v>41</v>
      </c>
      <c r="D37" t="s">
        <v>42</v>
      </c>
      <c r="E37" s="50" t="s">
        <v>22</v>
      </c>
      <c r="F37" s="37"/>
      <c r="G37" s="39"/>
      <c r="H37" s="43"/>
      <c r="I37" s="37"/>
      <c r="J37" s="39"/>
      <c r="K37" s="43"/>
      <c r="L37" s="37">
        <v>1</v>
      </c>
      <c r="M37" s="39"/>
      <c r="N37" s="43"/>
    </row>
    <row r="38" spans="1:14" x14ac:dyDescent="0.2">
      <c r="A38" s="45">
        <v>41667</v>
      </c>
      <c r="B38" s="46">
        <v>3290</v>
      </c>
      <c r="C38" t="s">
        <v>37</v>
      </c>
      <c r="D38" t="s">
        <v>42</v>
      </c>
      <c r="E38" s="2" t="s">
        <v>72</v>
      </c>
      <c r="F38" s="37"/>
      <c r="G38" s="39"/>
      <c r="H38" s="43"/>
      <c r="I38" s="37"/>
      <c r="J38" s="39"/>
      <c r="K38" s="43"/>
      <c r="L38" s="37"/>
      <c r="M38" s="39"/>
      <c r="N38" s="43"/>
    </row>
    <row r="39" spans="1:14" x14ac:dyDescent="0.2">
      <c r="A39" s="45">
        <v>41667</v>
      </c>
      <c r="B39" s="46">
        <v>3290</v>
      </c>
      <c r="C39" t="s">
        <v>37</v>
      </c>
      <c r="D39" t="s">
        <v>42</v>
      </c>
      <c r="E39" s="2" t="s">
        <v>72</v>
      </c>
      <c r="F39" s="37"/>
      <c r="G39" s="39"/>
      <c r="H39" s="43"/>
      <c r="I39" s="37"/>
      <c r="J39" s="39">
        <v>1</v>
      </c>
      <c r="K39" s="43"/>
      <c r="L39" s="37"/>
      <c r="M39" s="39"/>
      <c r="N39" s="43"/>
    </row>
    <row r="40" spans="1:14" x14ac:dyDescent="0.2">
      <c r="A40" s="45">
        <v>41687</v>
      </c>
      <c r="B40" s="46">
        <v>3293</v>
      </c>
      <c r="C40" t="s">
        <v>40</v>
      </c>
      <c r="D40" s="44" t="s">
        <v>51</v>
      </c>
      <c r="E40" s="2" t="s">
        <v>84</v>
      </c>
      <c r="F40" s="37"/>
      <c r="G40" s="39"/>
      <c r="H40" s="43"/>
      <c r="I40" s="37"/>
      <c r="J40" s="39"/>
      <c r="K40" s="43"/>
      <c r="L40" s="37">
        <v>1</v>
      </c>
      <c r="M40" s="39"/>
      <c r="N40" s="43"/>
    </row>
    <row r="41" spans="1:14" x14ac:dyDescent="0.2">
      <c r="A41" s="45">
        <v>41690</v>
      </c>
      <c r="B41" s="46">
        <v>3295</v>
      </c>
      <c r="C41" t="s">
        <v>43</v>
      </c>
      <c r="D41" t="s">
        <v>34</v>
      </c>
      <c r="E41" s="2" t="s">
        <v>85</v>
      </c>
      <c r="F41" s="37"/>
      <c r="G41" s="39"/>
      <c r="H41" s="43"/>
      <c r="I41" s="37"/>
      <c r="J41" s="39"/>
      <c r="K41" s="43"/>
      <c r="L41" s="37">
        <v>1</v>
      </c>
      <c r="M41" s="39"/>
      <c r="N41" s="43"/>
    </row>
    <row r="42" spans="1:14" x14ac:dyDescent="0.2">
      <c r="A42" s="45">
        <v>41743</v>
      </c>
      <c r="B42" s="46">
        <v>3308</v>
      </c>
      <c r="C42" t="s">
        <v>40</v>
      </c>
      <c r="D42" t="s">
        <v>34</v>
      </c>
      <c r="E42" s="2" t="s">
        <v>73</v>
      </c>
      <c r="F42" s="37"/>
      <c r="G42" s="39"/>
      <c r="H42" s="43"/>
      <c r="I42" s="37"/>
      <c r="J42" s="39"/>
      <c r="K42" s="43"/>
      <c r="L42" s="37"/>
      <c r="M42" s="39"/>
      <c r="N42" s="43"/>
    </row>
    <row r="43" spans="1:14" ht="13.75" customHeight="1" x14ac:dyDescent="0.2">
      <c r="A43" s="45">
        <v>41743</v>
      </c>
      <c r="B43" s="46">
        <v>3308</v>
      </c>
      <c r="C43" t="s">
        <v>40</v>
      </c>
      <c r="D43" t="s">
        <v>34</v>
      </c>
      <c r="E43" s="2" t="s">
        <v>73</v>
      </c>
      <c r="F43" s="37"/>
      <c r="G43" s="39"/>
      <c r="H43" s="43"/>
      <c r="I43" s="37"/>
      <c r="J43" s="39">
        <v>1</v>
      </c>
      <c r="K43" s="43"/>
      <c r="L43" s="37"/>
      <c r="M43" s="39"/>
      <c r="N43" s="43"/>
    </row>
    <row r="44" spans="1:14" ht="13.75" customHeight="1" x14ac:dyDescent="0.2">
      <c r="A44" s="45">
        <v>41743</v>
      </c>
      <c r="B44" s="46">
        <v>3308</v>
      </c>
      <c r="C44" t="s">
        <v>40</v>
      </c>
      <c r="D44" s="44" t="s">
        <v>51</v>
      </c>
      <c r="E44" s="2" t="s">
        <v>86</v>
      </c>
      <c r="F44" s="37"/>
      <c r="G44" s="39"/>
      <c r="H44" s="43"/>
      <c r="I44" s="37"/>
      <c r="J44" s="39"/>
      <c r="K44" s="43"/>
      <c r="L44" s="37">
        <v>1</v>
      </c>
      <c r="M44" s="39"/>
      <c r="N44" s="43"/>
    </row>
    <row r="45" spans="1:14" ht="13.75" customHeight="1" x14ac:dyDescent="0.2">
      <c r="A45" s="45">
        <v>41765</v>
      </c>
      <c r="B45" s="46">
        <v>3310</v>
      </c>
      <c r="C45" t="s">
        <v>37</v>
      </c>
      <c r="D45" t="s">
        <v>9</v>
      </c>
      <c r="E45" s="2" t="s">
        <v>71</v>
      </c>
      <c r="F45" s="37">
        <v>1</v>
      </c>
      <c r="G45" s="39"/>
      <c r="H45" s="43"/>
      <c r="I45" s="37"/>
      <c r="J45" s="39"/>
      <c r="K45" s="43"/>
      <c r="L45" s="37"/>
      <c r="M45" s="39"/>
      <c r="N45" s="43"/>
    </row>
    <row r="46" spans="1:14" ht="16" thickBot="1" x14ac:dyDescent="0.25">
      <c r="A46" s="45">
        <v>41767</v>
      </c>
      <c r="B46" s="46">
        <v>3311</v>
      </c>
      <c r="C46" t="s">
        <v>45</v>
      </c>
      <c r="D46" t="s">
        <v>9</v>
      </c>
      <c r="E46" s="2" t="s">
        <v>49</v>
      </c>
      <c r="F46" s="37"/>
      <c r="G46" s="39"/>
      <c r="H46" s="43"/>
      <c r="I46" s="37">
        <v>1</v>
      </c>
      <c r="J46" s="39"/>
      <c r="K46" s="43"/>
      <c r="L46" s="37"/>
      <c r="M46" s="39"/>
      <c r="N46" s="43"/>
    </row>
    <row r="47" spans="1:14" x14ac:dyDescent="0.2">
      <c r="A47" s="56"/>
      <c r="B47" s="57"/>
      <c r="C47" s="57"/>
      <c r="D47" s="57"/>
      <c r="E47" s="58" t="s">
        <v>11</v>
      </c>
      <c r="F47" s="57">
        <f t="shared" ref="F47:N47" si="0">SUM(F6:F46)</f>
        <v>3</v>
      </c>
      <c r="G47" s="57">
        <f t="shared" si="0"/>
        <v>4</v>
      </c>
      <c r="H47" s="57">
        <f t="shared" si="0"/>
        <v>0</v>
      </c>
      <c r="I47" s="57">
        <f t="shared" si="0"/>
        <v>5</v>
      </c>
      <c r="J47" s="57">
        <f t="shared" si="0"/>
        <v>3</v>
      </c>
      <c r="K47" s="57">
        <f t="shared" si="0"/>
        <v>0</v>
      </c>
      <c r="L47" s="57">
        <f t="shared" si="0"/>
        <v>18</v>
      </c>
      <c r="M47" s="57">
        <f t="shared" si="0"/>
        <v>10</v>
      </c>
      <c r="N47" s="57">
        <f t="shared" si="0"/>
        <v>1</v>
      </c>
    </row>
    <row r="48" spans="1:14" x14ac:dyDescent="0.2">
      <c r="A48" s="39"/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x14ac:dyDescent="0.2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4" ht="19" x14ac:dyDescent="0.25">
      <c r="A50" s="97" t="s">
        <v>5</v>
      </c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8"/>
    </row>
    <row r="51" spans="1:14" ht="16" x14ac:dyDescent="0.2">
      <c r="A51" s="94" t="s">
        <v>55</v>
      </c>
      <c r="B51" s="95"/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6"/>
    </row>
    <row r="52" spans="1:14" ht="16" x14ac:dyDescent="0.2">
      <c r="A52" s="71" t="s">
        <v>1</v>
      </c>
      <c r="B52" s="71" t="s">
        <v>30</v>
      </c>
      <c r="C52" s="71" t="s">
        <v>31</v>
      </c>
      <c r="D52" s="71" t="s">
        <v>32</v>
      </c>
      <c r="E52" s="72" t="s">
        <v>33</v>
      </c>
      <c r="F52" s="86" t="s">
        <v>15</v>
      </c>
      <c r="G52" s="86"/>
      <c r="H52" s="86"/>
      <c r="I52" s="86"/>
      <c r="J52" s="86"/>
      <c r="K52" s="86"/>
      <c r="L52" s="86"/>
      <c r="M52" s="86"/>
      <c r="N52" s="87"/>
    </row>
    <row r="53" spans="1:14" x14ac:dyDescent="0.2">
      <c r="A53" s="39"/>
      <c r="B53" s="39"/>
      <c r="C53" s="39"/>
      <c r="D53" s="39"/>
      <c r="E53" s="39"/>
      <c r="F53" s="88" t="s">
        <v>16</v>
      </c>
      <c r="G53" s="89"/>
      <c r="H53" s="90"/>
      <c r="I53" s="88" t="s">
        <v>29</v>
      </c>
      <c r="J53" s="89"/>
      <c r="K53" s="90"/>
      <c r="L53" s="88" t="s">
        <v>17</v>
      </c>
      <c r="M53" s="89"/>
      <c r="N53" s="90"/>
    </row>
    <row r="54" spans="1:14" x14ac:dyDescent="0.2">
      <c r="A54" s="39"/>
      <c r="B54" s="59"/>
      <c r="C54" s="59"/>
      <c r="D54" s="59"/>
      <c r="E54" s="39"/>
      <c r="F54" s="40" t="s">
        <v>2</v>
      </c>
      <c r="G54" s="41" t="s">
        <v>3</v>
      </c>
      <c r="H54" s="42" t="s">
        <v>4</v>
      </c>
      <c r="I54" s="40" t="s">
        <v>2</v>
      </c>
      <c r="J54" s="41" t="s">
        <v>3</v>
      </c>
      <c r="K54" s="42" t="s">
        <v>4</v>
      </c>
      <c r="L54" s="40" t="s">
        <v>2</v>
      </c>
      <c r="M54" s="41" t="s">
        <v>3</v>
      </c>
      <c r="N54" s="42" t="s">
        <v>4</v>
      </c>
    </row>
    <row r="55" spans="1:14" x14ac:dyDescent="0.2">
      <c r="A55" s="29">
        <v>41843</v>
      </c>
      <c r="B55" s="28">
        <v>3331</v>
      </c>
      <c r="C55" s="28" t="s">
        <v>41</v>
      </c>
      <c r="D55" s="28" t="s">
        <v>9</v>
      </c>
      <c r="E55" s="47" t="s">
        <v>90</v>
      </c>
      <c r="F55" s="27"/>
      <c r="G55" s="28">
        <v>1</v>
      </c>
      <c r="H55" s="47"/>
      <c r="I55" s="27"/>
      <c r="J55" s="28">
        <v>1</v>
      </c>
      <c r="K55" s="47"/>
      <c r="L55" s="27"/>
      <c r="M55" s="28"/>
      <c r="N55" s="47"/>
    </row>
    <row r="56" spans="1:14" x14ac:dyDescent="0.2">
      <c r="A56" s="29">
        <v>41911</v>
      </c>
      <c r="B56" s="28">
        <v>3334</v>
      </c>
      <c r="C56" s="28" t="s">
        <v>41</v>
      </c>
      <c r="D56" s="28" t="s">
        <v>51</v>
      </c>
      <c r="E56" s="47" t="s">
        <v>91</v>
      </c>
      <c r="F56" s="27"/>
      <c r="G56" s="28">
        <v>1</v>
      </c>
      <c r="H56" s="47"/>
      <c r="I56" s="27"/>
      <c r="J56" s="28"/>
      <c r="K56" s="47"/>
      <c r="L56" s="27">
        <v>1</v>
      </c>
      <c r="M56" s="28"/>
      <c r="N56" s="47"/>
    </row>
    <row r="57" spans="1:14" x14ac:dyDescent="0.2">
      <c r="A57" s="16">
        <v>41911</v>
      </c>
      <c r="B57">
        <v>3334</v>
      </c>
      <c r="C57" t="s">
        <v>41</v>
      </c>
      <c r="D57" t="s">
        <v>51</v>
      </c>
      <c r="E57" s="2" t="s">
        <v>118</v>
      </c>
      <c r="F57" s="37"/>
      <c r="G57" s="39"/>
      <c r="H57" s="43"/>
      <c r="I57" s="37"/>
      <c r="J57" s="39"/>
      <c r="K57" s="43"/>
      <c r="L57" s="37">
        <v>1</v>
      </c>
      <c r="M57" s="39"/>
      <c r="N57" s="43"/>
    </row>
    <row r="58" spans="1:14" x14ac:dyDescent="0.2">
      <c r="A58" s="16">
        <v>41925</v>
      </c>
      <c r="B58">
        <v>3337</v>
      </c>
      <c r="C58" t="s">
        <v>40</v>
      </c>
      <c r="D58" t="s">
        <v>9</v>
      </c>
      <c r="E58" s="2" t="s">
        <v>119</v>
      </c>
      <c r="F58" s="37"/>
      <c r="G58" s="39"/>
      <c r="H58" s="43"/>
      <c r="I58" s="37"/>
      <c r="J58" s="39"/>
      <c r="K58" s="43"/>
      <c r="L58" s="37">
        <v>1</v>
      </c>
      <c r="M58" s="39"/>
      <c r="N58" s="43"/>
    </row>
    <row r="59" spans="1:14" x14ac:dyDescent="0.2">
      <c r="A59" s="16">
        <v>41982</v>
      </c>
      <c r="B59">
        <v>3355</v>
      </c>
      <c r="C59" t="s">
        <v>38</v>
      </c>
      <c r="D59" t="s">
        <v>44</v>
      </c>
      <c r="E59" s="2" t="s">
        <v>101</v>
      </c>
      <c r="F59" s="37">
        <v>1</v>
      </c>
      <c r="G59" s="39"/>
      <c r="H59" s="43"/>
      <c r="I59" s="37"/>
      <c r="J59" s="39"/>
      <c r="K59" s="43"/>
      <c r="L59" s="37"/>
      <c r="M59" s="39"/>
      <c r="N59" s="43"/>
    </row>
    <row r="60" spans="1:14" x14ac:dyDescent="0.2">
      <c r="A60" s="16">
        <v>41985</v>
      </c>
      <c r="B60">
        <v>3358</v>
      </c>
      <c r="C60" t="s">
        <v>48</v>
      </c>
      <c r="D60" t="s">
        <v>42</v>
      </c>
      <c r="E60" s="50" t="s">
        <v>22</v>
      </c>
      <c r="F60" s="37"/>
      <c r="G60" s="39"/>
      <c r="H60" s="43"/>
      <c r="I60" s="37"/>
      <c r="J60" s="39"/>
      <c r="K60" s="43"/>
      <c r="L60" s="37">
        <v>1</v>
      </c>
      <c r="M60" s="39"/>
      <c r="N60" s="43"/>
    </row>
    <row r="61" spans="1:14" x14ac:dyDescent="0.2">
      <c r="A61" s="16">
        <v>42065</v>
      </c>
      <c r="B61">
        <v>3371</v>
      </c>
      <c r="C61" t="s">
        <v>43</v>
      </c>
      <c r="D61" t="s">
        <v>9</v>
      </c>
      <c r="E61" s="2" t="s">
        <v>90</v>
      </c>
      <c r="F61" s="37"/>
      <c r="G61" s="39">
        <v>1</v>
      </c>
      <c r="H61" s="43"/>
      <c r="I61" s="37"/>
      <c r="J61" s="39"/>
      <c r="K61" s="43"/>
      <c r="L61" s="37"/>
      <c r="M61" s="39"/>
      <c r="N61" s="43"/>
    </row>
    <row r="62" spans="1:14" x14ac:dyDescent="0.2">
      <c r="A62" s="16">
        <v>42068</v>
      </c>
      <c r="B62">
        <v>3372</v>
      </c>
      <c r="C62" t="s">
        <v>38</v>
      </c>
      <c r="D62" t="s">
        <v>52</v>
      </c>
      <c r="E62" s="2" t="s">
        <v>111</v>
      </c>
      <c r="F62" s="37"/>
      <c r="G62" s="39"/>
      <c r="H62" s="43"/>
      <c r="I62" s="37"/>
      <c r="J62" s="39"/>
      <c r="K62" s="43"/>
      <c r="L62" s="37"/>
      <c r="M62" s="39">
        <v>1</v>
      </c>
      <c r="N62" s="43"/>
    </row>
    <row r="63" spans="1:14" x14ac:dyDescent="0.2">
      <c r="A63" s="29">
        <v>42178</v>
      </c>
      <c r="B63" s="28">
        <v>3401</v>
      </c>
      <c r="C63" s="28" t="s">
        <v>41</v>
      </c>
      <c r="D63" s="28" t="s">
        <v>51</v>
      </c>
      <c r="E63" s="47" t="s">
        <v>92</v>
      </c>
      <c r="F63" s="27"/>
      <c r="G63" s="28">
        <v>1</v>
      </c>
      <c r="H63" s="47"/>
      <c r="I63" s="27"/>
      <c r="J63" s="28"/>
      <c r="K63" s="47"/>
      <c r="L63" s="27"/>
      <c r="M63" s="28">
        <v>1</v>
      </c>
      <c r="N63" s="47"/>
    </row>
    <row r="64" spans="1:14" x14ac:dyDescent="0.2">
      <c r="A64" s="29">
        <v>42265</v>
      </c>
      <c r="B64" s="28">
        <v>3409</v>
      </c>
      <c r="C64" s="28" t="s">
        <v>50</v>
      </c>
      <c r="D64" s="28" t="s">
        <v>34</v>
      </c>
      <c r="E64" s="47" t="s">
        <v>102</v>
      </c>
      <c r="F64" s="27">
        <v>1</v>
      </c>
      <c r="G64" s="28"/>
      <c r="H64" s="47"/>
      <c r="I64" s="27"/>
      <c r="J64" s="28"/>
      <c r="K64" s="47"/>
      <c r="L64" s="27">
        <v>1</v>
      </c>
      <c r="M64" s="28"/>
      <c r="N64" s="47"/>
    </row>
    <row r="65" spans="1:14" x14ac:dyDescent="0.2">
      <c r="A65" s="16">
        <v>42278</v>
      </c>
      <c r="B65">
        <v>3410</v>
      </c>
      <c r="C65" t="s">
        <v>43</v>
      </c>
      <c r="D65" t="s">
        <v>36</v>
      </c>
      <c r="E65" s="2" t="s">
        <v>120</v>
      </c>
      <c r="F65" s="37"/>
      <c r="G65" s="39"/>
      <c r="H65" s="43"/>
      <c r="I65" s="37"/>
      <c r="J65" s="39"/>
      <c r="K65" s="43"/>
      <c r="L65" s="37">
        <v>1</v>
      </c>
      <c r="M65" s="39"/>
      <c r="N65" s="43"/>
    </row>
    <row r="66" spans="1:14" x14ac:dyDescent="0.2">
      <c r="A66" s="16">
        <v>42318</v>
      </c>
      <c r="B66">
        <v>3421</v>
      </c>
      <c r="C66" t="s">
        <v>37</v>
      </c>
      <c r="D66" t="s">
        <v>34</v>
      </c>
      <c r="E66" s="2" t="s">
        <v>112</v>
      </c>
      <c r="F66" s="37"/>
      <c r="G66" s="39"/>
      <c r="H66" s="43"/>
      <c r="I66" s="37"/>
      <c r="J66" s="39"/>
      <c r="K66" s="43"/>
      <c r="L66" s="37"/>
      <c r="M66" s="39">
        <v>1</v>
      </c>
      <c r="N66" s="43"/>
    </row>
    <row r="67" spans="1:14" x14ac:dyDescent="0.2">
      <c r="A67" s="16">
        <v>42318</v>
      </c>
      <c r="B67">
        <v>3421</v>
      </c>
      <c r="C67" t="s">
        <v>37</v>
      </c>
      <c r="D67" t="s">
        <v>34</v>
      </c>
      <c r="E67" s="2" t="s">
        <v>113</v>
      </c>
      <c r="F67" s="37"/>
      <c r="G67" s="39"/>
      <c r="H67" s="43"/>
      <c r="I67" s="37"/>
      <c r="J67" s="39"/>
      <c r="K67" s="43"/>
      <c r="L67" s="37"/>
      <c r="M67" s="39">
        <v>1</v>
      </c>
      <c r="N67" s="43"/>
    </row>
    <row r="68" spans="1:14" x14ac:dyDescent="0.2">
      <c r="A68" s="16">
        <v>42324</v>
      </c>
      <c r="B68">
        <v>3425</v>
      </c>
      <c r="C68" t="s">
        <v>40</v>
      </c>
      <c r="D68" t="s">
        <v>42</v>
      </c>
      <c r="E68" s="2" t="s">
        <v>107</v>
      </c>
      <c r="F68" s="37"/>
      <c r="G68" s="39"/>
      <c r="H68" s="43"/>
      <c r="I68" s="37">
        <v>1</v>
      </c>
      <c r="J68" s="39"/>
      <c r="K68" s="43"/>
      <c r="L68" s="37"/>
      <c r="M68" s="39"/>
      <c r="N68" s="43"/>
    </row>
    <row r="69" spans="1:14" x14ac:dyDescent="0.2">
      <c r="A69" s="29">
        <v>42341</v>
      </c>
      <c r="B69" s="28">
        <v>3433</v>
      </c>
      <c r="C69" s="28" t="s">
        <v>46</v>
      </c>
      <c r="D69" s="28" t="s">
        <v>51</v>
      </c>
      <c r="E69" s="47" t="s">
        <v>93</v>
      </c>
      <c r="F69" s="27"/>
      <c r="G69" s="28">
        <v>1</v>
      </c>
      <c r="H69" s="47"/>
      <c r="I69" s="27"/>
      <c r="J69" s="28"/>
      <c r="K69" s="47"/>
      <c r="L69" s="27"/>
      <c r="M69" s="28">
        <v>1</v>
      </c>
      <c r="N69" s="47"/>
    </row>
    <row r="70" spans="1:14" x14ac:dyDescent="0.2">
      <c r="A70" s="16">
        <v>42471</v>
      </c>
      <c r="B70">
        <v>3459</v>
      </c>
      <c r="C70" t="s">
        <v>40</v>
      </c>
      <c r="D70" t="s">
        <v>9</v>
      </c>
      <c r="E70" s="2" t="s">
        <v>121</v>
      </c>
      <c r="F70" s="37"/>
      <c r="G70" s="39"/>
      <c r="H70" s="43"/>
      <c r="I70" s="37"/>
      <c r="J70" s="39"/>
      <c r="K70" s="43"/>
      <c r="L70" s="37">
        <v>1</v>
      </c>
      <c r="M70" s="39"/>
      <c r="N70" s="43"/>
    </row>
    <row r="71" spans="1:14" x14ac:dyDescent="0.2">
      <c r="A71" s="16">
        <v>42507</v>
      </c>
      <c r="B71">
        <v>3464</v>
      </c>
      <c r="C71" t="s">
        <v>40</v>
      </c>
      <c r="D71" t="s">
        <v>9</v>
      </c>
      <c r="E71" s="2" t="s">
        <v>94</v>
      </c>
      <c r="F71" s="37"/>
      <c r="G71" s="39">
        <v>1</v>
      </c>
      <c r="H71" s="43"/>
      <c r="I71" s="37"/>
      <c r="J71" s="39"/>
      <c r="K71" s="43"/>
      <c r="L71" s="37"/>
      <c r="M71" s="39"/>
      <c r="N71" s="43"/>
    </row>
    <row r="72" spans="1:14" x14ac:dyDescent="0.2">
      <c r="A72" s="16">
        <v>42569</v>
      </c>
      <c r="B72">
        <v>3481</v>
      </c>
      <c r="C72" t="s">
        <v>40</v>
      </c>
      <c r="D72" t="s">
        <v>9</v>
      </c>
      <c r="E72" s="2" t="s">
        <v>114</v>
      </c>
      <c r="F72" s="37"/>
      <c r="G72" s="39"/>
      <c r="H72" s="43"/>
      <c r="I72" s="37"/>
      <c r="J72" s="39"/>
      <c r="K72" s="43"/>
      <c r="L72" s="37"/>
      <c r="M72" s="39">
        <v>1</v>
      </c>
      <c r="N72" s="43"/>
    </row>
    <row r="73" spans="1:14" x14ac:dyDescent="0.2">
      <c r="A73" s="16">
        <v>42850</v>
      </c>
      <c r="B73">
        <v>3531</v>
      </c>
      <c r="C73" t="s">
        <v>41</v>
      </c>
      <c r="D73" t="s">
        <v>51</v>
      </c>
      <c r="E73" s="2" t="s">
        <v>108</v>
      </c>
      <c r="F73" s="37"/>
      <c r="G73" s="39"/>
      <c r="H73" s="43"/>
      <c r="I73" s="37">
        <v>1</v>
      </c>
      <c r="J73" s="39"/>
      <c r="K73" s="43"/>
      <c r="L73" s="37"/>
      <c r="M73" s="39"/>
      <c r="N73" s="43"/>
    </row>
    <row r="74" spans="1:14" x14ac:dyDescent="0.2">
      <c r="A74" s="16">
        <v>42871</v>
      </c>
      <c r="B74">
        <v>3536</v>
      </c>
      <c r="C74" t="s">
        <v>41</v>
      </c>
      <c r="D74" t="s">
        <v>42</v>
      </c>
      <c r="E74" s="2" t="s">
        <v>109</v>
      </c>
      <c r="F74" s="37"/>
      <c r="G74" s="39"/>
      <c r="H74" s="43"/>
      <c r="I74" s="37">
        <v>1</v>
      </c>
      <c r="J74" s="39"/>
      <c r="K74" s="43"/>
      <c r="L74" s="37"/>
      <c r="M74" s="39"/>
      <c r="N74" s="43"/>
    </row>
    <row r="75" spans="1:14" x14ac:dyDescent="0.2">
      <c r="A75" s="16">
        <v>43003</v>
      </c>
      <c r="B75">
        <v>3560</v>
      </c>
      <c r="C75" t="s">
        <v>41</v>
      </c>
      <c r="D75" t="s">
        <v>104</v>
      </c>
      <c r="E75" s="2" t="s">
        <v>105</v>
      </c>
      <c r="F75" s="37"/>
      <c r="G75" s="39"/>
      <c r="H75" s="43"/>
      <c r="I75" s="37"/>
      <c r="J75" s="39">
        <v>1</v>
      </c>
      <c r="K75" s="43"/>
      <c r="L75" s="37"/>
      <c r="M75" s="39"/>
      <c r="N75" s="43"/>
    </row>
    <row r="76" spans="1:14" x14ac:dyDescent="0.2">
      <c r="A76" s="16">
        <v>43017</v>
      </c>
      <c r="B76">
        <v>3562</v>
      </c>
      <c r="C76" t="s">
        <v>40</v>
      </c>
      <c r="D76" t="s">
        <v>36</v>
      </c>
      <c r="E76" s="2" t="s">
        <v>122</v>
      </c>
      <c r="F76" s="37"/>
      <c r="G76" s="39"/>
      <c r="H76" s="43"/>
      <c r="I76" s="37"/>
      <c r="J76" s="39"/>
      <c r="K76" s="43"/>
      <c r="L76" s="37">
        <v>1</v>
      </c>
      <c r="M76" s="39"/>
      <c r="N76" s="43"/>
    </row>
    <row r="77" spans="1:14" x14ac:dyDescent="0.2">
      <c r="A77" s="16">
        <v>43020</v>
      </c>
      <c r="B77">
        <v>3564</v>
      </c>
      <c r="C77" t="s">
        <v>46</v>
      </c>
      <c r="D77" t="s">
        <v>51</v>
      </c>
      <c r="E77" s="2" t="s">
        <v>117</v>
      </c>
      <c r="F77" s="37"/>
      <c r="G77" s="39"/>
      <c r="H77" s="43"/>
      <c r="I77" s="37"/>
      <c r="J77" s="39"/>
      <c r="K77" s="43"/>
      <c r="L77" s="37"/>
      <c r="M77" s="39"/>
      <c r="N77" s="43">
        <v>1</v>
      </c>
    </row>
    <row r="78" spans="1:14" x14ac:dyDescent="0.2">
      <c r="A78" s="29">
        <v>43081</v>
      </c>
      <c r="B78" s="28">
        <v>3586</v>
      </c>
      <c r="C78" s="28" t="s">
        <v>40</v>
      </c>
      <c r="D78" s="28" t="s">
        <v>9</v>
      </c>
      <c r="E78" s="47" t="s">
        <v>95</v>
      </c>
      <c r="F78" s="27"/>
      <c r="G78" s="28">
        <v>1</v>
      </c>
      <c r="H78" s="47"/>
      <c r="I78" s="27"/>
      <c r="J78" s="28"/>
      <c r="K78" s="47"/>
      <c r="L78" s="27"/>
      <c r="M78" s="28">
        <v>1</v>
      </c>
      <c r="N78" s="47"/>
    </row>
    <row r="79" spans="1:14" x14ac:dyDescent="0.2">
      <c r="A79" s="16">
        <v>43202</v>
      </c>
      <c r="B79">
        <v>3611</v>
      </c>
      <c r="C79" t="s">
        <v>41</v>
      </c>
      <c r="D79" t="s">
        <v>36</v>
      </c>
      <c r="E79" s="2" t="s">
        <v>110</v>
      </c>
      <c r="F79" s="37"/>
      <c r="G79" s="39"/>
      <c r="H79" s="43"/>
      <c r="I79" s="37">
        <v>1</v>
      </c>
      <c r="J79" s="39"/>
      <c r="K79" s="43"/>
      <c r="L79" s="37"/>
      <c r="M79" s="39"/>
      <c r="N79" s="43"/>
    </row>
    <row r="80" spans="1:14" x14ac:dyDescent="0.2">
      <c r="A80" s="16">
        <v>43242</v>
      </c>
      <c r="B80">
        <v>3617</v>
      </c>
      <c r="C80" t="s">
        <v>48</v>
      </c>
      <c r="D80" t="s">
        <v>35</v>
      </c>
      <c r="E80" s="2" t="s">
        <v>96</v>
      </c>
      <c r="F80" s="37"/>
      <c r="G80" s="39">
        <v>1</v>
      </c>
      <c r="H80" s="43"/>
      <c r="I80" s="37"/>
      <c r="J80" s="39"/>
      <c r="K80" s="43"/>
      <c r="L80" s="37"/>
      <c r="M80" s="39"/>
      <c r="N80" s="43"/>
    </row>
    <row r="81" spans="1:16" x14ac:dyDescent="0.2">
      <c r="A81" s="16">
        <v>43294</v>
      </c>
      <c r="B81">
        <v>3631</v>
      </c>
      <c r="C81" t="s">
        <v>37</v>
      </c>
      <c r="D81" t="s">
        <v>51</v>
      </c>
      <c r="E81" s="2" t="s">
        <v>97</v>
      </c>
      <c r="F81" s="37"/>
      <c r="G81" s="39">
        <v>1</v>
      </c>
      <c r="H81" s="43"/>
      <c r="I81" s="37"/>
      <c r="J81" s="39"/>
      <c r="K81" s="43"/>
      <c r="L81" s="37"/>
      <c r="M81" s="39"/>
      <c r="N81" s="43"/>
    </row>
    <row r="82" spans="1:16" x14ac:dyDescent="0.2">
      <c r="A82" s="16">
        <v>43297</v>
      </c>
      <c r="B82">
        <v>3632</v>
      </c>
      <c r="C82" t="s">
        <v>40</v>
      </c>
      <c r="D82" t="s">
        <v>9</v>
      </c>
      <c r="E82" s="2" t="s">
        <v>115</v>
      </c>
      <c r="F82" s="37"/>
      <c r="G82" s="39"/>
      <c r="H82" s="43"/>
      <c r="I82" s="37"/>
      <c r="J82" s="39"/>
      <c r="K82" s="43"/>
      <c r="L82" s="37"/>
      <c r="M82" s="39">
        <v>1</v>
      </c>
      <c r="N82" s="43"/>
    </row>
    <row r="83" spans="1:16" x14ac:dyDescent="0.2">
      <c r="A83" s="16">
        <v>43370</v>
      </c>
      <c r="B83">
        <v>3638</v>
      </c>
      <c r="C83" t="s">
        <v>43</v>
      </c>
      <c r="D83" t="s">
        <v>36</v>
      </c>
      <c r="E83" s="2" t="s">
        <v>98</v>
      </c>
      <c r="F83" s="37"/>
      <c r="G83" s="39">
        <v>1</v>
      </c>
      <c r="H83" s="43"/>
      <c r="I83" s="37"/>
      <c r="J83" s="39"/>
      <c r="K83" s="43"/>
      <c r="L83" s="37"/>
      <c r="M83" s="39"/>
      <c r="N83" s="43"/>
    </row>
    <row r="84" spans="1:16" x14ac:dyDescent="0.2">
      <c r="A84" s="29">
        <v>43410</v>
      </c>
      <c r="B84" s="28">
        <v>3646</v>
      </c>
      <c r="C84" s="28" t="s">
        <v>37</v>
      </c>
      <c r="D84" s="28" t="s">
        <v>54</v>
      </c>
      <c r="E84" s="47" t="s">
        <v>106</v>
      </c>
      <c r="F84" s="27"/>
      <c r="G84" s="28"/>
      <c r="H84" s="47"/>
      <c r="I84" s="27"/>
      <c r="J84" s="28">
        <v>1</v>
      </c>
      <c r="K84" s="47"/>
      <c r="L84" s="27">
        <v>1</v>
      </c>
      <c r="M84" s="28"/>
      <c r="N84" s="47"/>
    </row>
    <row r="85" spans="1:16" x14ac:dyDescent="0.2">
      <c r="A85" s="16">
        <v>43438</v>
      </c>
      <c r="B85">
        <v>3658</v>
      </c>
      <c r="C85" t="s">
        <v>38</v>
      </c>
      <c r="D85" t="s">
        <v>44</v>
      </c>
      <c r="E85" s="2" t="s">
        <v>99</v>
      </c>
      <c r="F85" s="37"/>
      <c r="G85" s="39">
        <v>1</v>
      </c>
      <c r="H85" s="43"/>
      <c r="I85" s="37"/>
      <c r="J85" s="39"/>
      <c r="K85" s="43"/>
      <c r="L85" s="37"/>
      <c r="M85" s="39"/>
      <c r="N85" s="43"/>
    </row>
    <row r="86" spans="1:16" x14ac:dyDescent="0.2">
      <c r="A86" s="16">
        <v>43438</v>
      </c>
      <c r="B86">
        <v>3658</v>
      </c>
      <c r="C86" t="s">
        <v>38</v>
      </c>
      <c r="D86" t="s">
        <v>44</v>
      </c>
      <c r="E86" s="2" t="s">
        <v>103</v>
      </c>
      <c r="F86" s="37">
        <v>1</v>
      </c>
      <c r="G86" s="39"/>
      <c r="H86" s="43"/>
      <c r="I86" s="37"/>
      <c r="J86" s="39"/>
      <c r="K86" s="43"/>
      <c r="L86" s="37"/>
      <c r="M86" s="39"/>
      <c r="N86" s="43"/>
    </row>
    <row r="87" spans="1:16" x14ac:dyDescent="0.2">
      <c r="A87" s="16">
        <v>43531</v>
      </c>
      <c r="B87">
        <v>3677</v>
      </c>
      <c r="C87" t="s">
        <v>46</v>
      </c>
      <c r="D87" t="s">
        <v>51</v>
      </c>
      <c r="E87" s="2" t="s">
        <v>123</v>
      </c>
      <c r="F87" s="37"/>
      <c r="G87" s="39"/>
      <c r="H87" s="43"/>
      <c r="I87" s="37"/>
      <c r="J87" s="39"/>
      <c r="K87" s="43"/>
      <c r="L87" s="37">
        <v>1</v>
      </c>
      <c r="M87" s="39"/>
      <c r="N87" s="43"/>
      <c r="P87" s="16"/>
    </row>
    <row r="88" spans="1:16" x14ac:dyDescent="0.2">
      <c r="A88" s="16">
        <v>43564</v>
      </c>
      <c r="B88">
        <v>3685</v>
      </c>
      <c r="C88" t="s">
        <v>41</v>
      </c>
      <c r="D88" t="s">
        <v>34</v>
      </c>
      <c r="E88" s="2" t="s">
        <v>116</v>
      </c>
      <c r="F88" s="37"/>
      <c r="G88" s="39"/>
      <c r="H88" s="43"/>
      <c r="I88" s="37"/>
      <c r="J88" s="39"/>
      <c r="K88" s="43"/>
      <c r="L88" s="37"/>
      <c r="M88" s="39">
        <v>1</v>
      </c>
      <c r="N88" s="43"/>
    </row>
    <row r="89" spans="1:16" ht="16" thickBot="1" x14ac:dyDescent="0.25">
      <c r="A89" s="16">
        <v>43606</v>
      </c>
      <c r="B89">
        <v>3692</v>
      </c>
      <c r="C89" t="s">
        <v>41</v>
      </c>
      <c r="D89" t="s">
        <v>44</v>
      </c>
      <c r="E89" s="2" t="s">
        <v>100</v>
      </c>
      <c r="F89" s="37"/>
      <c r="G89" s="39">
        <v>1</v>
      </c>
      <c r="H89" s="43"/>
      <c r="I89" s="37"/>
      <c r="J89" s="39"/>
      <c r="K89" s="43"/>
      <c r="L89" s="37"/>
      <c r="M89" s="39"/>
      <c r="N89" s="43"/>
    </row>
    <row r="90" spans="1:16" x14ac:dyDescent="0.2">
      <c r="A90" s="19"/>
      <c r="B90" s="19"/>
      <c r="C90" s="19"/>
      <c r="D90" s="19"/>
      <c r="E90" s="18" t="s">
        <v>12</v>
      </c>
      <c r="F90" s="19">
        <f t="shared" ref="F90:N90" si="1">SUM(F55:F89)</f>
        <v>3</v>
      </c>
      <c r="G90" s="19">
        <f t="shared" si="1"/>
        <v>12</v>
      </c>
      <c r="H90" s="19">
        <f t="shared" si="1"/>
        <v>0</v>
      </c>
      <c r="I90" s="19">
        <f t="shared" si="1"/>
        <v>4</v>
      </c>
      <c r="J90" s="19">
        <f t="shared" si="1"/>
        <v>3</v>
      </c>
      <c r="K90" s="19">
        <f t="shared" si="1"/>
        <v>0</v>
      </c>
      <c r="L90" s="19">
        <f t="shared" si="1"/>
        <v>10</v>
      </c>
      <c r="M90" s="19">
        <f t="shared" si="1"/>
        <v>9</v>
      </c>
      <c r="N90" s="19">
        <f t="shared" si="1"/>
        <v>1</v>
      </c>
    </row>
  </sheetData>
  <sortState xmlns:xlrd2="http://schemas.microsoft.com/office/spreadsheetml/2017/richdata2" ref="A55:N89">
    <sortCondition ref="A55:A89"/>
  </sortState>
  <mergeCells count="12">
    <mergeCell ref="A1:N1"/>
    <mergeCell ref="F3:N3"/>
    <mergeCell ref="F52:N52"/>
    <mergeCell ref="F53:H53"/>
    <mergeCell ref="I53:K53"/>
    <mergeCell ref="L53:N53"/>
    <mergeCell ref="A2:N2"/>
    <mergeCell ref="A51:N51"/>
    <mergeCell ref="A50:N50"/>
    <mergeCell ref="F4:H4"/>
    <mergeCell ref="I4:K4"/>
    <mergeCell ref="L4:N4"/>
  </mergeCells>
  <conditionalFormatting sqref="F20:F23">
    <cfRule type="containsText" dxfId="3" priority="1" operator="containsText" text="did not">
      <formula>NOT(ISERROR(SEARCH("did not",F20)))</formula>
    </cfRule>
    <cfRule type="containsText" dxfId="2" priority="2" operator="containsText" text="aga">
      <formula>NOT(ISERROR(SEARCH("aga",F20)))</formula>
    </cfRule>
    <cfRule type="containsText" dxfId="1" priority="3" operator="containsText" text="fav">
      <formula>NOT(ISERROR(SEARCH("fav",F20)))</formula>
    </cfRule>
    <cfRule type="containsText" dxfId="0" priority="4" operator="containsText" text="Abs">
      <formula>NOT(ISERROR(SEARCH("Abs",F20)))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1AA5-81C0-4B30-8A52-F54C6ED9EDB5}">
  <sheetPr codeName="Munka2"/>
  <dimension ref="A1:F11"/>
  <sheetViews>
    <sheetView workbookViewId="0">
      <selection activeCell="C11" sqref="C11"/>
    </sheetView>
  </sheetViews>
  <sheetFormatPr baseColWidth="10" defaultColWidth="8.83203125" defaultRowHeight="15" x14ac:dyDescent="0.2"/>
  <cols>
    <col min="1" max="1" width="22" bestFit="1" customWidth="1"/>
    <col min="5" max="5" width="11.6640625" bestFit="1" customWidth="1"/>
    <col min="18" max="18" width="11.5" bestFit="1" customWidth="1"/>
  </cols>
  <sheetData>
    <row r="1" spans="1:6" ht="16" x14ac:dyDescent="0.2">
      <c r="A1" s="104" t="s">
        <v>0</v>
      </c>
      <c r="B1" s="104"/>
      <c r="C1" s="104"/>
      <c r="D1" s="104"/>
      <c r="E1" s="104"/>
    </row>
    <row r="2" spans="1:6" x14ac:dyDescent="0.2">
      <c r="B2" s="102" t="s">
        <v>6</v>
      </c>
      <c r="C2" s="103"/>
      <c r="D2" s="103"/>
      <c r="E2" s="15" t="s">
        <v>7</v>
      </c>
    </row>
    <row r="3" spans="1:6" x14ac:dyDescent="0.2">
      <c r="B3" s="8" t="s">
        <v>18</v>
      </c>
      <c r="C3" s="9" t="s">
        <v>19</v>
      </c>
      <c r="D3" s="9" t="s">
        <v>20</v>
      </c>
      <c r="E3" s="6" t="s">
        <v>21</v>
      </c>
    </row>
    <row r="4" spans="1:6" x14ac:dyDescent="0.2">
      <c r="A4" s="1" t="s">
        <v>8</v>
      </c>
      <c r="B4" s="4">
        <v>1</v>
      </c>
      <c r="C4" s="5">
        <v>2</v>
      </c>
      <c r="D4" s="5"/>
      <c r="E4" s="7">
        <v>1</v>
      </c>
    </row>
    <row r="5" spans="1:6" x14ac:dyDescent="0.2">
      <c r="A5" s="1"/>
      <c r="B5" s="1" t="s">
        <v>11</v>
      </c>
      <c r="C5">
        <f>SUM(B4:D4)</f>
        <v>3</v>
      </c>
      <c r="E5" s="1" t="s">
        <v>11</v>
      </c>
      <c r="F5">
        <f>SUM(E4)</f>
        <v>1</v>
      </c>
    </row>
    <row r="7" spans="1:6" ht="16" x14ac:dyDescent="0.2">
      <c r="A7" s="104" t="s">
        <v>5</v>
      </c>
      <c r="B7" s="104"/>
      <c r="C7" s="104"/>
      <c r="D7" s="104"/>
      <c r="E7" s="104"/>
    </row>
    <row r="8" spans="1:6" x14ac:dyDescent="0.2">
      <c r="B8" s="102" t="s">
        <v>6</v>
      </c>
      <c r="C8" s="103"/>
      <c r="D8" s="103"/>
      <c r="E8" s="15" t="s">
        <v>7</v>
      </c>
    </row>
    <row r="9" spans="1:6" x14ac:dyDescent="0.2">
      <c r="B9" s="8" t="s">
        <v>18</v>
      </c>
      <c r="C9" s="9" t="s">
        <v>19</v>
      </c>
      <c r="D9" s="9" t="s">
        <v>20</v>
      </c>
      <c r="E9" s="6" t="s">
        <v>21</v>
      </c>
    </row>
    <row r="10" spans="1:6" x14ac:dyDescent="0.2">
      <c r="A10" s="1" t="s">
        <v>8</v>
      </c>
      <c r="B10" s="4">
        <v>5</v>
      </c>
      <c r="C10" s="5">
        <v>1</v>
      </c>
      <c r="D10" s="5">
        <v>1</v>
      </c>
      <c r="E10" s="7">
        <v>0</v>
      </c>
    </row>
    <row r="11" spans="1:6" x14ac:dyDescent="0.2">
      <c r="B11" s="1" t="s">
        <v>11</v>
      </c>
      <c r="C11">
        <f>SUM(B10:D10)</f>
        <v>7</v>
      </c>
      <c r="E11" s="1" t="s">
        <v>11</v>
      </c>
      <c r="F11">
        <f>SUM(E10)</f>
        <v>0</v>
      </c>
    </row>
  </sheetData>
  <mergeCells count="4">
    <mergeCell ref="B2:D2"/>
    <mergeCell ref="A1:E1"/>
    <mergeCell ref="A7:E7"/>
    <mergeCell ref="B8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97E7-1D1C-42E6-916D-04B09798837D}">
  <sheetPr codeName="Munka3"/>
  <dimension ref="A1:N38"/>
  <sheetViews>
    <sheetView zoomScale="85" zoomScaleNormal="85" workbookViewId="0">
      <selection activeCell="M37" sqref="M37"/>
    </sheetView>
  </sheetViews>
  <sheetFormatPr baseColWidth="10" defaultColWidth="8.83203125" defaultRowHeight="15" x14ac:dyDescent="0.2"/>
  <cols>
    <col min="1" max="1" width="36.6640625" bestFit="1" customWidth="1"/>
    <col min="2" max="2" width="25.33203125" customWidth="1"/>
    <col min="3" max="3" width="6.83203125" bestFit="1" customWidth="1"/>
    <col min="4" max="4" width="9.6640625" bestFit="1" customWidth="1"/>
    <col min="5" max="5" width="9.83203125" bestFit="1" customWidth="1"/>
    <col min="6" max="6" width="6.83203125" bestFit="1" customWidth="1"/>
    <col min="7" max="7" width="9.6640625" bestFit="1" customWidth="1"/>
    <col min="8" max="8" width="9.83203125" bestFit="1" customWidth="1"/>
    <col min="9" max="9" width="6.83203125" bestFit="1" customWidth="1"/>
    <col min="10" max="10" width="9.6640625" bestFit="1" customWidth="1"/>
    <col min="11" max="11" width="14.1640625" bestFit="1" customWidth="1"/>
    <col min="12" max="12" width="10.33203125" bestFit="1" customWidth="1"/>
    <col min="13" max="13" width="25.5" bestFit="1" customWidth="1"/>
    <col min="14" max="14" width="24.33203125" bestFit="1" customWidth="1"/>
  </cols>
  <sheetData>
    <row r="1" spans="1:14" ht="18.5" customHeight="1" thickBot="1" x14ac:dyDescent="0.3">
      <c r="B1" s="108" t="s">
        <v>0</v>
      </c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x14ac:dyDescent="0.2">
      <c r="A2" s="12"/>
      <c r="B2" s="109" t="s">
        <v>56</v>
      </c>
      <c r="C2" s="105" t="s">
        <v>16</v>
      </c>
      <c r="D2" s="106"/>
      <c r="E2" s="107"/>
      <c r="F2" s="105" t="s">
        <v>29</v>
      </c>
      <c r="G2" s="106"/>
      <c r="H2" s="107"/>
      <c r="I2" s="105" t="s">
        <v>17</v>
      </c>
      <c r="J2" s="106"/>
      <c r="K2" s="107"/>
      <c r="L2" s="111" t="s">
        <v>23</v>
      </c>
      <c r="M2" s="109" t="s">
        <v>13</v>
      </c>
      <c r="N2" s="113" t="s">
        <v>14</v>
      </c>
    </row>
    <row r="3" spans="1:14" x14ac:dyDescent="0.2">
      <c r="A3" s="13"/>
      <c r="B3" s="110"/>
      <c r="C3" s="8" t="s">
        <v>2</v>
      </c>
      <c r="D3" s="9" t="s">
        <v>3</v>
      </c>
      <c r="E3" s="10" t="s">
        <v>4</v>
      </c>
      <c r="F3" s="8" t="s">
        <v>2</v>
      </c>
      <c r="G3" s="9" t="s">
        <v>3</v>
      </c>
      <c r="H3" s="10" t="s">
        <v>4</v>
      </c>
      <c r="I3" s="8" t="s">
        <v>2</v>
      </c>
      <c r="J3" s="9" t="s">
        <v>3</v>
      </c>
      <c r="K3" s="10" t="s">
        <v>4</v>
      </c>
      <c r="L3" s="112"/>
      <c r="M3" s="110"/>
      <c r="N3" s="114"/>
    </row>
    <row r="4" spans="1:14" x14ac:dyDescent="0.2">
      <c r="A4" s="23" t="s">
        <v>9</v>
      </c>
      <c r="B4">
        <v>77</v>
      </c>
      <c r="C4" s="21">
        <v>1</v>
      </c>
      <c r="D4" s="22">
        <v>2</v>
      </c>
      <c r="E4" s="23">
        <v>0</v>
      </c>
      <c r="F4" s="22">
        <v>2</v>
      </c>
      <c r="G4" s="22">
        <v>0</v>
      </c>
      <c r="H4" s="23">
        <v>0</v>
      </c>
      <c r="I4" s="17">
        <v>2</v>
      </c>
      <c r="J4">
        <v>3</v>
      </c>
      <c r="K4">
        <v>0</v>
      </c>
      <c r="L4" s="14">
        <f>SUM(C4:D4,F4:G4,I4:J4)/3</f>
        <v>3.3333333333333335</v>
      </c>
      <c r="M4" s="14" t="s">
        <v>61</v>
      </c>
      <c r="N4" s="11" t="s">
        <v>64</v>
      </c>
    </row>
    <row r="5" spans="1:14" ht="16" x14ac:dyDescent="0.2">
      <c r="A5" s="66" t="s">
        <v>34</v>
      </c>
      <c r="B5">
        <v>78</v>
      </c>
      <c r="C5" s="3">
        <v>1</v>
      </c>
      <c r="D5" s="24">
        <v>0</v>
      </c>
      <c r="E5" s="2">
        <v>0</v>
      </c>
      <c r="F5" s="24">
        <v>1</v>
      </c>
      <c r="G5" s="17">
        <v>1</v>
      </c>
      <c r="H5" s="2">
        <v>0</v>
      </c>
      <c r="I5" s="17">
        <v>2</v>
      </c>
      <c r="J5">
        <v>0</v>
      </c>
      <c r="K5">
        <v>0</v>
      </c>
      <c r="L5" s="14">
        <f t="shared" ref="L5:L15" si="0">SUM(C5:D5,F5:G5,I5:J5)/3</f>
        <v>1.6666666666666667</v>
      </c>
      <c r="M5" s="14" t="s">
        <v>87</v>
      </c>
      <c r="N5" s="11" t="s">
        <v>58</v>
      </c>
    </row>
    <row r="6" spans="1:14" ht="16" x14ac:dyDescent="0.2">
      <c r="A6" s="66" t="s">
        <v>54</v>
      </c>
      <c r="B6">
        <v>8</v>
      </c>
      <c r="C6" s="3">
        <v>0</v>
      </c>
      <c r="D6" s="24">
        <v>0</v>
      </c>
      <c r="E6" s="2">
        <v>0</v>
      </c>
      <c r="F6" s="17">
        <v>0</v>
      </c>
      <c r="G6" s="17">
        <v>0</v>
      </c>
      <c r="H6" s="2">
        <v>0</v>
      </c>
      <c r="I6" s="17">
        <v>0</v>
      </c>
      <c r="J6">
        <v>0</v>
      </c>
      <c r="K6">
        <v>0</v>
      </c>
      <c r="L6" s="14">
        <f t="shared" si="0"/>
        <v>0</v>
      </c>
      <c r="M6" s="14" t="s">
        <v>22</v>
      </c>
      <c r="N6" s="11" t="s">
        <v>60</v>
      </c>
    </row>
    <row r="7" spans="1:14" x14ac:dyDescent="0.2">
      <c r="A7" s="2" t="s">
        <v>52</v>
      </c>
      <c r="B7">
        <v>22</v>
      </c>
      <c r="C7" s="3">
        <v>0</v>
      </c>
      <c r="D7" s="24">
        <v>0</v>
      </c>
      <c r="E7" s="2">
        <v>0</v>
      </c>
      <c r="F7" s="17">
        <v>0</v>
      </c>
      <c r="G7" s="17">
        <v>0</v>
      </c>
      <c r="H7" s="2">
        <v>0</v>
      </c>
      <c r="I7" s="17">
        <v>0</v>
      </c>
      <c r="J7">
        <v>0</v>
      </c>
      <c r="K7">
        <v>0</v>
      </c>
      <c r="L7" s="14">
        <f t="shared" si="0"/>
        <v>0</v>
      </c>
      <c r="M7" s="14" t="s">
        <v>22</v>
      </c>
      <c r="N7" s="11" t="s">
        <v>60</v>
      </c>
    </row>
    <row r="8" spans="1:14" x14ac:dyDescent="0.2">
      <c r="A8" s="2" t="s">
        <v>39</v>
      </c>
      <c r="B8">
        <v>20</v>
      </c>
      <c r="C8" s="3">
        <v>0</v>
      </c>
      <c r="D8" s="24">
        <v>0</v>
      </c>
      <c r="E8" s="2">
        <v>0</v>
      </c>
      <c r="F8" s="24">
        <v>0</v>
      </c>
      <c r="G8" s="17">
        <v>0</v>
      </c>
      <c r="H8" s="2">
        <v>0</v>
      </c>
      <c r="I8" s="17">
        <v>0</v>
      </c>
      <c r="J8">
        <v>0</v>
      </c>
      <c r="K8">
        <v>0</v>
      </c>
      <c r="L8" s="14">
        <f t="shared" si="0"/>
        <v>0</v>
      </c>
      <c r="M8" s="14" t="s">
        <v>22</v>
      </c>
      <c r="N8" s="11" t="s">
        <v>60</v>
      </c>
    </row>
    <row r="9" spans="1:14" ht="16" x14ac:dyDescent="0.2">
      <c r="A9" s="66" t="s">
        <v>44</v>
      </c>
      <c r="B9">
        <v>30</v>
      </c>
      <c r="C9" s="3">
        <v>0</v>
      </c>
      <c r="D9" s="17">
        <v>0</v>
      </c>
      <c r="E9" s="2">
        <v>0</v>
      </c>
      <c r="F9" s="17">
        <v>0</v>
      </c>
      <c r="G9" s="24">
        <v>0</v>
      </c>
      <c r="H9" s="2">
        <v>0</v>
      </c>
      <c r="I9" s="17">
        <v>0</v>
      </c>
      <c r="J9">
        <v>0</v>
      </c>
      <c r="K9">
        <v>0</v>
      </c>
      <c r="L9" s="14">
        <f t="shared" si="0"/>
        <v>0</v>
      </c>
      <c r="M9" s="14" t="s">
        <v>22</v>
      </c>
      <c r="N9" s="11" t="s">
        <v>60</v>
      </c>
    </row>
    <row r="10" spans="1:14" x14ac:dyDescent="0.2">
      <c r="A10" s="2" t="s">
        <v>35</v>
      </c>
      <c r="B10">
        <v>66</v>
      </c>
      <c r="C10" s="3">
        <v>0</v>
      </c>
      <c r="D10" s="24">
        <v>0</v>
      </c>
      <c r="E10" s="2">
        <v>0</v>
      </c>
      <c r="F10" s="17">
        <v>0</v>
      </c>
      <c r="G10" s="24">
        <v>0</v>
      </c>
      <c r="H10" s="2">
        <v>0</v>
      </c>
      <c r="I10" s="17">
        <v>0</v>
      </c>
      <c r="J10">
        <v>0</v>
      </c>
      <c r="K10">
        <v>0</v>
      </c>
      <c r="L10" s="14">
        <f t="shared" si="0"/>
        <v>0</v>
      </c>
      <c r="M10" s="14" t="s">
        <v>22</v>
      </c>
      <c r="N10" s="11" t="s">
        <v>60</v>
      </c>
    </row>
    <row r="11" spans="1:14" x14ac:dyDescent="0.2">
      <c r="A11" s="2" t="s">
        <v>42</v>
      </c>
      <c r="B11">
        <v>135</v>
      </c>
      <c r="C11" s="3">
        <v>1</v>
      </c>
      <c r="D11" s="24">
        <v>0</v>
      </c>
      <c r="E11" s="2">
        <v>0</v>
      </c>
      <c r="F11" s="17">
        <v>0</v>
      </c>
      <c r="G11" s="24">
        <v>2</v>
      </c>
      <c r="H11" s="2">
        <v>0</v>
      </c>
      <c r="I11" s="17">
        <v>11</v>
      </c>
      <c r="J11">
        <v>3</v>
      </c>
      <c r="K11">
        <v>0</v>
      </c>
      <c r="L11" s="14">
        <f t="shared" si="0"/>
        <v>5.666666666666667</v>
      </c>
      <c r="M11" s="14" t="s">
        <v>61</v>
      </c>
      <c r="N11" s="11" t="s">
        <v>64</v>
      </c>
    </row>
    <row r="12" spans="1:14" x14ac:dyDescent="0.2">
      <c r="A12" s="2" t="s">
        <v>10</v>
      </c>
      <c r="B12">
        <v>29</v>
      </c>
      <c r="C12" s="3">
        <v>0</v>
      </c>
      <c r="D12" s="24">
        <v>0</v>
      </c>
      <c r="E12" s="2">
        <v>0</v>
      </c>
      <c r="F12" s="17">
        <v>0</v>
      </c>
      <c r="G12" s="17">
        <v>0</v>
      </c>
      <c r="H12" s="2">
        <v>0</v>
      </c>
      <c r="I12" s="17">
        <v>0</v>
      </c>
      <c r="J12">
        <v>0</v>
      </c>
      <c r="K12">
        <v>0</v>
      </c>
      <c r="L12" s="14">
        <f t="shared" si="0"/>
        <v>0</v>
      </c>
      <c r="M12" s="14" t="s">
        <v>22</v>
      </c>
      <c r="N12" s="11" t="s">
        <v>60</v>
      </c>
    </row>
    <row r="13" spans="1:14" x14ac:dyDescent="0.2">
      <c r="A13" s="2" t="s">
        <v>45</v>
      </c>
      <c r="B13">
        <v>59</v>
      </c>
      <c r="C13" s="3">
        <v>0</v>
      </c>
      <c r="D13" s="24">
        <v>0</v>
      </c>
      <c r="E13" s="2">
        <v>0</v>
      </c>
      <c r="F13" s="24">
        <v>0</v>
      </c>
      <c r="G13" s="24">
        <v>0</v>
      </c>
      <c r="H13" s="2">
        <v>0</v>
      </c>
      <c r="I13" s="17">
        <v>0</v>
      </c>
      <c r="J13">
        <v>0</v>
      </c>
      <c r="K13">
        <v>0</v>
      </c>
      <c r="L13" s="14">
        <f t="shared" si="0"/>
        <v>0</v>
      </c>
      <c r="M13" s="14" t="s">
        <v>22</v>
      </c>
      <c r="N13" s="11" t="s">
        <v>60</v>
      </c>
    </row>
    <row r="14" spans="1:14" ht="16" x14ac:dyDescent="0.2">
      <c r="A14" s="66" t="s">
        <v>51</v>
      </c>
      <c r="B14">
        <v>87</v>
      </c>
      <c r="C14" s="3">
        <v>0</v>
      </c>
      <c r="D14" s="24">
        <v>1</v>
      </c>
      <c r="E14" s="2">
        <v>0</v>
      </c>
      <c r="F14" s="17">
        <v>0</v>
      </c>
      <c r="G14" s="17">
        <v>0</v>
      </c>
      <c r="H14" s="2">
        <v>0</v>
      </c>
      <c r="I14" s="17">
        <v>3</v>
      </c>
      <c r="J14">
        <v>2</v>
      </c>
      <c r="K14">
        <v>1</v>
      </c>
      <c r="L14" s="14">
        <f t="shared" si="0"/>
        <v>2</v>
      </c>
      <c r="M14" s="14" t="s">
        <v>61</v>
      </c>
      <c r="N14" s="11" t="s">
        <v>64</v>
      </c>
    </row>
    <row r="15" spans="1:14" ht="17" thickBot="1" x14ac:dyDescent="0.25">
      <c r="A15" s="67" t="s">
        <v>36</v>
      </c>
      <c r="B15">
        <v>64</v>
      </c>
      <c r="C15" s="3">
        <v>0</v>
      </c>
      <c r="D15" s="24">
        <v>1</v>
      </c>
      <c r="E15" s="2">
        <v>0</v>
      </c>
      <c r="F15" s="24">
        <v>2</v>
      </c>
      <c r="G15" s="17">
        <v>0</v>
      </c>
      <c r="H15" s="2">
        <v>0</v>
      </c>
      <c r="I15" s="17">
        <v>0</v>
      </c>
      <c r="J15">
        <v>2</v>
      </c>
      <c r="K15">
        <v>0</v>
      </c>
      <c r="L15" s="14">
        <f t="shared" si="0"/>
        <v>1.6666666666666667</v>
      </c>
      <c r="M15" s="14" t="s">
        <v>87</v>
      </c>
      <c r="N15" s="11" t="s">
        <v>58</v>
      </c>
    </row>
    <row r="16" spans="1:14" x14ac:dyDescent="0.2">
      <c r="A16" s="19"/>
      <c r="B16" s="34" t="s">
        <v>11</v>
      </c>
      <c r="C16" s="19">
        <f t="shared" ref="C16:K16" si="1">SUM(C4:C15)</f>
        <v>3</v>
      </c>
      <c r="D16" s="19">
        <f t="shared" si="1"/>
        <v>4</v>
      </c>
      <c r="E16" s="19">
        <f t="shared" si="1"/>
        <v>0</v>
      </c>
      <c r="F16" s="19">
        <f t="shared" si="1"/>
        <v>5</v>
      </c>
      <c r="G16" s="19">
        <f t="shared" si="1"/>
        <v>3</v>
      </c>
      <c r="H16" s="20">
        <f t="shared" si="1"/>
        <v>0</v>
      </c>
      <c r="I16" s="19">
        <f t="shared" si="1"/>
        <v>18</v>
      </c>
      <c r="J16" s="19">
        <f t="shared" si="1"/>
        <v>10</v>
      </c>
      <c r="K16" s="20">
        <f t="shared" si="1"/>
        <v>1</v>
      </c>
      <c r="L16" s="20">
        <f>SUM(C16:D16,F16:G16,I16:J16)</f>
        <v>43</v>
      </c>
      <c r="M16" s="32" t="s">
        <v>88</v>
      </c>
      <c r="N16" s="33" t="s">
        <v>89</v>
      </c>
    </row>
    <row r="18" spans="1:14" ht="20" thickBot="1" x14ac:dyDescent="0.3">
      <c r="B18" s="108" t="s">
        <v>5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</row>
    <row r="19" spans="1:14" x14ac:dyDescent="0.2">
      <c r="A19" s="12"/>
      <c r="B19" s="109" t="s">
        <v>57</v>
      </c>
      <c r="C19" s="105" t="s">
        <v>16</v>
      </c>
      <c r="D19" s="106"/>
      <c r="E19" s="107"/>
      <c r="F19" s="105" t="s">
        <v>29</v>
      </c>
      <c r="G19" s="106"/>
      <c r="H19" s="107"/>
      <c r="I19" s="105" t="s">
        <v>17</v>
      </c>
      <c r="J19" s="106"/>
      <c r="K19" s="107"/>
      <c r="L19" s="111" t="s">
        <v>23</v>
      </c>
      <c r="M19" s="109" t="s">
        <v>13</v>
      </c>
      <c r="N19" s="113" t="s">
        <v>14</v>
      </c>
    </row>
    <row r="20" spans="1:14" x14ac:dyDescent="0.2">
      <c r="A20" s="13"/>
      <c r="B20" s="110"/>
      <c r="C20" s="8" t="s">
        <v>2</v>
      </c>
      <c r="D20" s="9" t="s">
        <v>3</v>
      </c>
      <c r="E20" s="10" t="s">
        <v>4</v>
      </c>
      <c r="F20" s="8" t="s">
        <v>2</v>
      </c>
      <c r="G20" s="9" t="s">
        <v>3</v>
      </c>
      <c r="H20" s="10" t="s">
        <v>4</v>
      </c>
      <c r="I20" s="8" t="s">
        <v>2</v>
      </c>
      <c r="J20" s="9" t="s">
        <v>3</v>
      </c>
      <c r="K20" s="10" t="s">
        <v>4</v>
      </c>
      <c r="L20" s="112"/>
      <c r="M20" s="110"/>
      <c r="N20" s="114"/>
    </row>
    <row r="21" spans="1:14" x14ac:dyDescent="0.2">
      <c r="A21" t="s">
        <v>9</v>
      </c>
      <c r="B21" s="31">
        <v>26</v>
      </c>
      <c r="C21" s="21">
        <v>0</v>
      </c>
      <c r="D21" s="22">
        <v>4</v>
      </c>
      <c r="E21" s="23">
        <v>0</v>
      </c>
      <c r="F21" s="22">
        <v>0</v>
      </c>
      <c r="G21" s="22">
        <v>1</v>
      </c>
      <c r="H21" s="23">
        <v>0</v>
      </c>
      <c r="I21" s="17">
        <v>2</v>
      </c>
      <c r="J21">
        <v>3</v>
      </c>
      <c r="K21">
        <v>0</v>
      </c>
      <c r="L21" s="14">
        <f>SUM(C21:D21,F21:G21,I21:J21)/3</f>
        <v>3.3333333333333335</v>
      </c>
      <c r="M21" s="14" t="s">
        <v>61</v>
      </c>
      <c r="N21" s="11" t="s">
        <v>64</v>
      </c>
    </row>
    <row r="22" spans="1:14" ht="16" x14ac:dyDescent="0.2">
      <c r="A22" s="46" t="s">
        <v>34</v>
      </c>
      <c r="B22" s="14">
        <v>48</v>
      </c>
      <c r="C22" s="3">
        <v>1</v>
      </c>
      <c r="D22" s="24">
        <v>0</v>
      </c>
      <c r="E22" s="2">
        <v>0</v>
      </c>
      <c r="F22" s="17">
        <v>0</v>
      </c>
      <c r="G22" s="17">
        <v>0</v>
      </c>
      <c r="H22" s="2">
        <v>0</v>
      </c>
      <c r="I22" s="17">
        <v>1</v>
      </c>
      <c r="J22">
        <v>3</v>
      </c>
      <c r="K22">
        <v>0</v>
      </c>
      <c r="L22" s="14">
        <f t="shared" ref="L22:L32" si="2">SUM(C22:D22,F22:G22,I22:J22)/3</f>
        <v>1.6666666666666667</v>
      </c>
      <c r="M22" s="14" t="s">
        <v>61</v>
      </c>
      <c r="N22" s="11" t="s">
        <v>64</v>
      </c>
    </row>
    <row r="23" spans="1:14" ht="16" x14ac:dyDescent="0.2">
      <c r="A23" s="46" t="s">
        <v>54</v>
      </c>
      <c r="B23" s="14">
        <v>7</v>
      </c>
      <c r="C23" s="3">
        <v>0</v>
      </c>
      <c r="D23" s="24">
        <v>0</v>
      </c>
      <c r="E23" s="2">
        <v>0</v>
      </c>
      <c r="F23" s="17">
        <v>0</v>
      </c>
      <c r="G23" s="17">
        <v>1</v>
      </c>
      <c r="H23" s="2">
        <v>0</v>
      </c>
      <c r="I23" s="17">
        <v>1</v>
      </c>
      <c r="J23">
        <v>0</v>
      </c>
      <c r="K23">
        <v>0</v>
      </c>
      <c r="L23" s="14">
        <f t="shared" si="2"/>
        <v>0.66666666666666663</v>
      </c>
      <c r="M23" s="14" t="s">
        <v>62</v>
      </c>
      <c r="N23" s="11" t="s">
        <v>58</v>
      </c>
    </row>
    <row r="24" spans="1:14" x14ac:dyDescent="0.2">
      <c r="A24" t="s">
        <v>52</v>
      </c>
      <c r="B24" s="14">
        <v>28</v>
      </c>
      <c r="C24" s="3">
        <v>0</v>
      </c>
      <c r="D24" s="24">
        <v>0</v>
      </c>
      <c r="E24" s="2">
        <v>0</v>
      </c>
      <c r="F24" s="17">
        <v>0</v>
      </c>
      <c r="G24" s="17">
        <v>0</v>
      </c>
      <c r="H24" s="2">
        <v>0</v>
      </c>
      <c r="I24" s="17">
        <v>0</v>
      </c>
      <c r="J24">
        <v>1</v>
      </c>
      <c r="K24">
        <v>0</v>
      </c>
      <c r="L24" s="14">
        <f t="shared" si="2"/>
        <v>0.33333333333333331</v>
      </c>
      <c r="M24" s="14" t="s">
        <v>61</v>
      </c>
      <c r="N24" s="11" t="s">
        <v>64</v>
      </c>
    </row>
    <row r="25" spans="1:14" x14ac:dyDescent="0.2">
      <c r="A25" t="s">
        <v>39</v>
      </c>
      <c r="B25" s="14">
        <v>17</v>
      </c>
      <c r="C25" s="3">
        <v>0</v>
      </c>
      <c r="D25" s="24">
        <v>0</v>
      </c>
      <c r="E25" s="2">
        <v>0</v>
      </c>
      <c r="F25" s="17">
        <v>0</v>
      </c>
      <c r="G25" s="17">
        <v>0</v>
      </c>
      <c r="H25" s="2">
        <v>0</v>
      </c>
      <c r="I25" s="17">
        <v>0</v>
      </c>
      <c r="J25">
        <v>0</v>
      </c>
      <c r="K25">
        <v>0</v>
      </c>
      <c r="L25" s="14">
        <f t="shared" si="2"/>
        <v>0</v>
      </c>
      <c r="M25" s="14" t="s">
        <v>22</v>
      </c>
      <c r="N25" s="11" t="s">
        <v>60</v>
      </c>
    </row>
    <row r="26" spans="1:14" ht="16" x14ac:dyDescent="0.2">
      <c r="A26" s="46" t="s">
        <v>44</v>
      </c>
      <c r="B26" s="14">
        <v>13</v>
      </c>
      <c r="C26" s="3">
        <v>2</v>
      </c>
      <c r="D26" s="24">
        <v>2</v>
      </c>
      <c r="E26" s="2">
        <v>0</v>
      </c>
      <c r="F26" s="17">
        <v>0</v>
      </c>
      <c r="G26" s="17">
        <v>0</v>
      </c>
      <c r="H26" s="2">
        <v>0</v>
      </c>
      <c r="I26" s="17">
        <v>0</v>
      </c>
      <c r="J26">
        <v>0</v>
      </c>
      <c r="K26">
        <v>0</v>
      </c>
      <c r="L26" s="14">
        <f t="shared" si="2"/>
        <v>1.3333333333333333</v>
      </c>
      <c r="M26" s="14" t="s">
        <v>58</v>
      </c>
      <c r="N26" s="11" t="s">
        <v>62</v>
      </c>
    </row>
    <row r="27" spans="1:14" x14ac:dyDescent="0.2">
      <c r="A27" t="s">
        <v>35</v>
      </c>
      <c r="B27" s="14">
        <v>29</v>
      </c>
      <c r="C27" s="3">
        <v>0</v>
      </c>
      <c r="D27" s="24">
        <v>1</v>
      </c>
      <c r="E27" s="2">
        <v>0</v>
      </c>
      <c r="F27" s="17">
        <v>0</v>
      </c>
      <c r="G27" s="17">
        <v>0</v>
      </c>
      <c r="H27" s="2">
        <v>0</v>
      </c>
      <c r="I27" s="17">
        <v>0</v>
      </c>
      <c r="J27" s="17">
        <v>0</v>
      </c>
      <c r="K27">
        <v>0</v>
      </c>
      <c r="L27" s="14">
        <f t="shared" si="2"/>
        <v>0.33333333333333331</v>
      </c>
      <c r="M27" s="14" t="s">
        <v>58</v>
      </c>
      <c r="N27" s="11" t="s">
        <v>62</v>
      </c>
    </row>
    <row r="28" spans="1:14" x14ac:dyDescent="0.2">
      <c r="A28" t="s">
        <v>42</v>
      </c>
      <c r="B28" s="14">
        <v>102</v>
      </c>
      <c r="C28" s="3">
        <v>0</v>
      </c>
      <c r="D28" s="24">
        <v>0</v>
      </c>
      <c r="E28" s="2">
        <v>0</v>
      </c>
      <c r="F28" s="17">
        <v>2</v>
      </c>
      <c r="G28" s="17">
        <v>0</v>
      </c>
      <c r="H28" s="2">
        <v>0</v>
      </c>
      <c r="I28" s="17">
        <v>1</v>
      </c>
      <c r="J28">
        <v>0</v>
      </c>
      <c r="K28">
        <v>0</v>
      </c>
      <c r="L28" s="14">
        <f t="shared" si="2"/>
        <v>1</v>
      </c>
      <c r="M28" s="14" t="s">
        <v>62</v>
      </c>
      <c r="N28" s="11" t="s">
        <v>58</v>
      </c>
    </row>
    <row r="29" spans="1:14" x14ac:dyDescent="0.2">
      <c r="A29" t="s">
        <v>10</v>
      </c>
      <c r="B29" s="14">
        <v>18</v>
      </c>
      <c r="C29" s="3">
        <v>0</v>
      </c>
      <c r="D29" s="24">
        <v>0</v>
      </c>
      <c r="E29" s="2">
        <v>0</v>
      </c>
      <c r="F29" s="17">
        <v>0</v>
      </c>
      <c r="G29" s="17">
        <v>0</v>
      </c>
      <c r="H29" s="2">
        <v>0</v>
      </c>
      <c r="I29" s="17">
        <v>0</v>
      </c>
      <c r="J29">
        <v>0</v>
      </c>
      <c r="K29">
        <v>0</v>
      </c>
      <c r="L29" s="14">
        <f t="shared" si="2"/>
        <v>0</v>
      </c>
      <c r="M29" s="14" t="s">
        <v>22</v>
      </c>
      <c r="N29" s="11" t="s">
        <v>60</v>
      </c>
    </row>
    <row r="30" spans="1:14" x14ac:dyDescent="0.2">
      <c r="A30" t="s">
        <v>45</v>
      </c>
      <c r="B30" s="14">
        <v>26</v>
      </c>
      <c r="C30" s="3">
        <v>0</v>
      </c>
      <c r="D30" s="24">
        <v>0</v>
      </c>
      <c r="E30" s="2">
        <v>0</v>
      </c>
      <c r="F30" s="17">
        <v>0</v>
      </c>
      <c r="G30" s="17">
        <v>1</v>
      </c>
      <c r="H30" s="2">
        <v>0</v>
      </c>
      <c r="I30" s="17">
        <v>0</v>
      </c>
      <c r="J30">
        <v>0</v>
      </c>
      <c r="K30">
        <v>0</v>
      </c>
      <c r="L30" s="14">
        <f t="shared" si="2"/>
        <v>0.33333333333333331</v>
      </c>
      <c r="M30" s="14" t="s">
        <v>63</v>
      </c>
      <c r="N30" s="11" t="s">
        <v>59</v>
      </c>
    </row>
    <row r="31" spans="1:14" ht="16" x14ac:dyDescent="0.2">
      <c r="A31" s="46" t="s">
        <v>51</v>
      </c>
      <c r="B31" s="14">
        <v>67</v>
      </c>
      <c r="C31" s="3">
        <v>0</v>
      </c>
      <c r="D31" s="24">
        <v>4</v>
      </c>
      <c r="E31" s="2">
        <v>0</v>
      </c>
      <c r="F31" s="17">
        <v>1</v>
      </c>
      <c r="G31" s="17">
        <v>0</v>
      </c>
      <c r="H31" s="2">
        <v>0</v>
      </c>
      <c r="I31" s="17">
        <v>3</v>
      </c>
      <c r="J31">
        <v>2</v>
      </c>
      <c r="K31">
        <v>1</v>
      </c>
      <c r="L31" s="14">
        <f t="shared" si="2"/>
        <v>3.3333333333333335</v>
      </c>
      <c r="M31" s="14" t="s">
        <v>61</v>
      </c>
      <c r="N31" s="11" t="s">
        <v>64</v>
      </c>
    </row>
    <row r="32" spans="1:14" ht="17" thickBot="1" x14ac:dyDescent="0.25">
      <c r="A32" s="46" t="s">
        <v>36</v>
      </c>
      <c r="B32" s="14">
        <v>50</v>
      </c>
      <c r="C32" s="3">
        <v>0</v>
      </c>
      <c r="D32" s="24">
        <v>1</v>
      </c>
      <c r="E32" s="2">
        <v>0</v>
      </c>
      <c r="F32" s="17">
        <v>1</v>
      </c>
      <c r="G32" s="17">
        <v>0</v>
      </c>
      <c r="H32" s="2">
        <v>0</v>
      </c>
      <c r="I32" s="17">
        <v>2</v>
      </c>
      <c r="J32">
        <v>0</v>
      </c>
      <c r="K32">
        <v>0</v>
      </c>
      <c r="L32" s="14">
        <f t="shared" si="2"/>
        <v>1.3333333333333333</v>
      </c>
      <c r="M32" s="14" t="s">
        <v>61</v>
      </c>
      <c r="N32" s="11" t="s">
        <v>64</v>
      </c>
    </row>
    <row r="33" spans="1:14" x14ac:dyDescent="0.2">
      <c r="A33" s="19"/>
      <c r="B33" s="20"/>
      <c r="C33" s="19">
        <f t="shared" ref="C33:K33" si="3">SUM(C21:C32)</f>
        <v>3</v>
      </c>
      <c r="D33" s="19">
        <f t="shared" si="3"/>
        <v>12</v>
      </c>
      <c r="E33" s="20">
        <f t="shared" si="3"/>
        <v>0</v>
      </c>
      <c r="F33" s="19">
        <f t="shared" si="3"/>
        <v>4</v>
      </c>
      <c r="G33" s="19">
        <f t="shared" si="3"/>
        <v>3</v>
      </c>
      <c r="H33" s="20">
        <f t="shared" si="3"/>
        <v>0</v>
      </c>
      <c r="I33" s="19">
        <f t="shared" si="3"/>
        <v>10</v>
      </c>
      <c r="J33" s="19">
        <f t="shared" si="3"/>
        <v>9</v>
      </c>
      <c r="K33" s="20">
        <f t="shared" si="3"/>
        <v>1</v>
      </c>
      <c r="L33" s="20">
        <f>SUM(C33:D33,F33:G33,I33:J33)</f>
        <v>41</v>
      </c>
      <c r="M33" s="32" t="s">
        <v>65</v>
      </c>
      <c r="N33" s="33" t="s">
        <v>66</v>
      </c>
    </row>
    <row r="35" spans="1:14" x14ac:dyDescent="0.2">
      <c r="A35" t="s">
        <v>24</v>
      </c>
    </row>
    <row r="36" spans="1:14" ht="16" thickBot="1" x14ac:dyDescent="0.25"/>
    <row r="37" spans="1:14" ht="32" x14ac:dyDescent="0.2">
      <c r="J37" s="35" t="s">
        <v>27</v>
      </c>
      <c r="K37" s="36" t="s">
        <v>28</v>
      </c>
      <c r="L37" s="73" t="s">
        <v>124</v>
      </c>
    </row>
    <row r="38" spans="1:14" ht="16" thickBot="1" x14ac:dyDescent="0.25">
      <c r="J38" s="30">
        <f>((L16/3)/675)*100</f>
        <v>2.1234567901234569</v>
      </c>
      <c r="K38" s="68">
        <f>((L33/3)/431)*100</f>
        <v>3.1709203402938901</v>
      </c>
      <c r="L38" s="74">
        <f>(((L16+L33)/3)/1106)*100</f>
        <v>2.5316455696202533</v>
      </c>
    </row>
  </sheetData>
  <mergeCells count="16">
    <mergeCell ref="B18:N18"/>
    <mergeCell ref="C19:E19"/>
    <mergeCell ref="F19:H19"/>
    <mergeCell ref="I19:K19"/>
    <mergeCell ref="L19:L20"/>
    <mergeCell ref="M19:M20"/>
    <mergeCell ref="N19:N20"/>
    <mergeCell ref="B19:B20"/>
    <mergeCell ref="C2:E2"/>
    <mergeCell ref="F2:H2"/>
    <mergeCell ref="I2:K2"/>
    <mergeCell ref="B1:N1"/>
    <mergeCell ref="B2:B3"/>
    <mergeCell ref="L2:L3"/>
    <mergeCell ref="M2:M3"/>
    <mergeCell ref="N2:N3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Summary</vt:lpstr>
      <vt:lpstr>Overall</vt:lpstr>
      <vt:lpstr>Voting blocs</vt:lpstr>
      <vt:lpstr>Policy areas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2021-09-26T12:05:50Z</dcterms:modified>
</cp:coreProperties>
</file>